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13176"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F306" i="9"/>
  <c r="E306" i="9"/>
  <c r="B306" i="9" s="1"/>
  <c r="H305" i="9"/>
  <c r="G305" i="9"/>
  <c r="F305" i="9"/>
  <c r="E305" i="9"/>
  <c r="B305" i="9" s="1"/>
  <c r="H304" i="9"/>
  <c r="G304" i="9"/>
  <c r="F304" i="9"/>
  <c r="E304" i="9"/>
  <c r="B304" i="9" s="1"/>
  <c r="H303" i="9"/>
  <c r="E303" i="9" s="1"/>
  <c r="B303" i="9" s="1"/>
  <c r="G303" i="9"/>
  <c r="F303" i="9"/>
  <c r="H302" i="9"/>
  <c r="E302" i="9" s="1"/>
  <c r="B302" i="9" s="1"/>
  <c r="G302" i="9"/>
  <c r="F302" i="9"/>
  <c r="H301" i="9"/>
  <c r="G301" i="9"/>
  <c r="F301" i="9"/>
  <c r="E301" i="9"/>
  <c r="B301" i="9" s="1"/>
  <c r="H300" i="9"/>
  <c r="G300" i="9"/>
  <c r="F300" i="9"/>
  <c r="E300" i="9"/>
  <c r="B300" i="9" s="1"/>
  <c r="H299" i="9"/>
  <c r="G299" i="9"/>
  <c r="F299" i="9"/>
  <c r="H298" i="9"/>
  <c r="E298" i="9" s="1"/>
  <c r="B298" i="9" s="1"/>
  <c r="G298" i="9"/>
  <c r="F298" i="9"/>
  <c r="H297" i="9"/>
  <c r="G297" i="9"/>
  <c r="F297" i="9"/>
  <c r="H296" i="9"/>
  <c r="E296" i="9" s="1"/>
  <c r="B296" i="9" s="1"/>
  <c r="G296" i="9"/>
  <c r="F296" i="9"/>
  <c r="H295" i="9"/>
  <c r="G295" i="9"/>
  <c r="F295" i="9"/>
  <c r="H294" i="9"/>
  <c r="E294" i="9" s="1"/>
  <c r="B294" i="9" s="1"/>
  <c r="G294" i="9"/>
  <c r="F294" i="9"/>
  <c r="H293" i="9"/>
  <c r="G293" i="9"/>
  <c r="F293" i="9"/>
  <c r="H292" i="9"/>
  <c r="E292" i="9" s="1"/>
  <c r="B292" i="9" s="1"/>
  <c r="G292" i="9"/>
  <c r="F292" i="9"/>
  <c r="H291" i="9"/>
  <c r="E291" i="9" s="1"/>
  <c r="B291" i="9" s="1"/>
  <c r="G291" i="9"/>
  <c r="F291" i="9"/>
  <c r="F290" i="9"/>
  <c r="F289" i="9"/>
  <c r="H288" i="9"/>
  <c r="E288" i="9" s="1"/>
  <c r="B288" i="9" s="1"/>
  <c r="G288" i="9"/>
  <c r="F288" i="9"/>
  <c r="H287" i="9"/>
  <c r="G287" i="9"/>
  <c r="F287" i="9"/>
  <c r="H286" i="9"/>
  <c r="E286" i="9" s="1"/>
  <c r="B286" i="9" s="1"/>
  <c r="G286" i="9"/>
  <c r="F286" i="9"/>
  <c r="H285" i="9"/>
  <c r="G285" i="9"/>
  <c r="F285" i="9"/>
  <c r="F284" i="9"/>
  <c r="H283" i="9"/>
  <c r="E283" i="9" s="1"/>
  <c r="B283" i="9" s="1"/>
  <c r="G283" i="9"/>
  <c r="F283" i="9"/>
  <c r="H282" i="9"/>
  <c r="G282" i="9"/>
  <c r="F282" i="9"/>
  <c r="E282" i="9"/>
  <c r="B282" i="9" s="1"/>
  <c r="H281" i="9"/>
  <c r="G281" i="9"/>
  <c r="F281" i="9"/>
  <c r="E281" i="9"/>
  <c r="B281" i="9" s="1"/>
  <c r="F280" i="9"/>
  <c r="F279" i="9"/>
  <c r="F278" i="9"/>
  <c r="F277" i="9" s="1"/>
  <c r="F276" i="9"/>
  <c r="L275" i="9"/>
  <c r="F275" i="9" s="1"/>
  <c r="H275" i="9"/>
  <c r="F274" i="9"/>
  <c r="I273" i="9"/>
  <c r="E273" i="9" s="1"/>
  <c r="B273" i="9" s="1"/>
  <c r="H273" i="9"/>
  <c r="F273" i="9"/>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F265" i="9"/>
  <c r="E265" i="9"/>
  <c r="B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M257" i="9"/>
  <c r="L257" i="9"/>
  <c r="F257" i="9"/>
  <c r="E257" i="9"/>
  <c r="B257" i="9"/>
  <c r="M256" i="9"/>
  <c r="L256" i="9"/>
  <c r="F256" i="9"/>
  <c r="E256" i="9"/>
  <c r="M255" i="9"/>
  <c r="L255" i="9"/>
  <c r="F255" i="9"/>
  <c r="E255" i="9"/>
  <c r="B255" i="9"/>
  <c r="M254" i="9"/>
  <c r="L254" i="9"/>
  <c r="F254" i="9"/>
  <c r="E254" i="9"/>
  <c r="B254" i="9" s="1"/>
  <c r="M253" i="9"/>
  <c r="L253" i="9"/>
  <c r="F253" i="9"/>
  <c r="E253" i="9"/>
  <c r="B253" i="9"/>
  <c r="M252" i="9"/>
  <c r="L252" i="9"/>
  <c r="F252" i="9"/>
  <c r="E252" i="9"/>
  <c r="B252" i="9"/>
  <c r="M251" i="9"/>
  <c r="L251" i="9"/>
  <c r="F251" i="9" s="1"/>
  <c r="E251" i="9"/>
  <c r="M250" i="9"/>
  <c r="L250" i="9"/>
  <c r="F250" i="9"/>
  <c r="E250" i="9"/>
  <c r="B250" i="9"/>
  <c r="M249" i="9"/>
  <c r="L249" i="9"/>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E243" i="9"/>
  <c r="M242" i="9"/>
  <c r="L242" i="9"/>
  <c r="F242" i="9"/>
  <c r="E242" i="9"/>
  <c r="M241" i="9"/>
  <c r="L241" i="9"/>
  <c r="F241" i="9"/>
  <c r="E241" i="9"/>
  <c r="B241" i="9"/>
  <c r="M240" i="9"/>
  <c r="L240" i="9"/>
  <c r="E240" i="9"/>
  <c r="M239" i="9"/>
  <c r="L239" i="9"/>
  <c r="F239" i="9"/>
  <c r="E239" i="9"/>
  <c r="B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F229" i="9"/>
  <c r="E229" i="9"/>
  <c r="B229" i="9"/>
  <c r="M228" i="9"/>
  <c r="L228" i="9"/>
  <c r="E228" i="9"/>
  <c r="M227" i="9"/>
  <c r="L227" i="9"/>
  <c r="F227" i="9"/>
  <c r="E227" i="9"/>
  <c r="B227" i="9"/>
  <c r="M226" i="9"/>
  <c r="L226" i="9"/>
  <c r="E226" i="9"/>
  <c r="M225" i="9"/>
  <c r="L225" i="9"/>
  <c r="F225" i="9"/>
  <c r="E225" i="9"/>
  <c r="B225" i="9"/>
  <c r="M224" i="9"/>
  <c r="L224" i="9"/>
  <c r="E224" i="9"/>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F217" i="9" s="1"/>
  <c r="B217" i="9" s="1"/>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G146" i="9"/>
  <c r="F146" i="9"/>
  <c r="E146" i="9"/>
  <c r="B146" i="9" s="1"/>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G136" i="9"/>
  <c r="F136" i="9"/>
  <c r="E136" i="9"/>
  <c r="B136" i="9" s="1"/>
  <c r="H135" i="9"/>
  <c r="E135" i="9" s="1"/>
  <c r="B135" i="9" s="1"/>
  <c r="G135" i="9"/>
  <c r="F135" i="9"/>
  <c r="H134" i="9"/>
  <c r="E134" i="9" s="1"/>
  <c r="B134" i="9" s="1"/>
  <c r="G134" i="9"/>
  <c r="F134" i="9"/>
  <c r="H133" i="9"/>
  <c r="E133" i="9" s="1"/>
  <c r="B133" i="9" s="1"/>
  <c r="G133" i="9"/>
  <c r="F133" i="9"/>
  <c r="H132" i="9"/>
  <c r="G132" i="9"/>
  <c r="F132" i="9"/>
  <c r="E132" i="9"/>
  <c r="B132" i="9" s="1"/>
  <c r="H131" i="9"/>
  <c r="E131" i="9" s="1"/>
  <c r="B131" i="9" s="1"/>
  <c r="G131" i="9"/>
  <c r="F131" i="9"/>
  <c r="H130" i="9"/>
  <c r="E130" i="9" s="1"/>
  <c r="B130" i="9" s="1"/>
  <c r="G130" i="9"/>
  <c r="F130" i="9"/>
  <c r="H129" i="9"/>
  <c r="G129" i="9"/>
  <c r="F129" i="9"/>
  <c r="E129" i="9"/>
  <c r="B129" i="9" s="1"/>
  <c r="H128" i="9"/>
  <c r="E128" i="9" s="1"/>
  <c r="B128" i="9" s="1"/>
  <c r="G128" i="9"/>
  <c r="F128" i="9"/>
  <c r="H127" i="9"/>
  <c r="E127" i="9" s="1"/>
  <c r="B127" i="9" s="1"/>
  <c r="G127" i="9"/>
  <c r="F127" i="9"/>
  <c r="H126" i="9"/>
  <c r="E126" i="9" s="1"/>
  <c r="B126" i="9" s="1"/>
  <c r="G126" i="9"/>
  <c r="F126" i="9"/>
  <c r="H125" i="9"/>
  <c r="G125" i="9"/>
  <c r="F125" i="9"/>
  <c r="E125" i="9"/>
  <c r="B125" i="9" s="1"/>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G109" i="9"/>
  <c r="F109" i="9"/>
  <c r="E109" i="9"/>
  <c r="B109" i="9" s="1"/>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G101" i="9"/>
  <c r="F101" i="9"/>
  <c r="E101" i="9"/>
  <c r="B101" i="9" s="1"/>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G88" i="9"/>
  <c r="F88" i="9"/>
  <c r="E88" i="9"/>
  <c r="B88" i="9" s="1"/>
  <c r="H87" i="9"/>
  <c r="E87" i="9" s="1"/>
  <c r="B87" i="9" s="1"/>
  <c r="G87" i="9"/>
  <c r="F87" i="9"/>
  <c r="H86" i="9"/>
  <c r="E86" i="9" s="1"/>
  <c r="B86" i="9" s="1"/>
  <c r="G86" i="9"/>
  <c r="F86" i="9"/>
  <c r="H85" i="9"/>
  <c r="G85" i="9"/>
  <c r="F85" i="9"/>
  <c r="E85" i="9"/>
  <c r="B85" i="9" s="1"/>
  <c r="H84" i="9"/>
  <c r="G84" i="9"/>
  <c r="F84" i="9"/>
  <c r="E84" i="9"/>
  <c r="B84" i="9" s="1"/>
  <c r="H83" i="9"/>
  <c r="G83" i="9"/>
  <c r="F83" i="9"/>
  <c r="E83" i="9"/>
  <c r="B83" i="9" s="1"/>
  <c r="H82" i="9"/>
  <c r="E82" i="9" s="1"/>
  <c r="B82" i="9" s="1"/>
  <c r="G82" i="9"/>
  <c r="F82" i="9"/>
  <c r="H81" i="9"/>
  <c r="E81" i="9" s="1"/>
  <c r="B81" i="9" s="1"/>
  <c r="G81" i="9"/>
  <c r="F81" i="9"/>
  <c r="H80" i="9"/>
  <c r="G80" i="9"/>
  <c r="F80" i="9"/>
  <c r="E80" i="9"/>
  <c r="B80" i="9" s="1"/>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G70" i="9"/>
  <c r="F70" i="9"/>
  <c r="E70" i="9"/>
  <c r="B70" i="9" s="1"/>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G48" i="9"/>
  <c r="F48" i="9"/>
  <c r="E48" i="9"/>
  <c r="B48" i="9" s="1"/>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E33" i="9" s="1"/>
  <c r="B33" i="9" s="1"/>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E27" i="9" s="1"/>
  <c r="B27" i="9" s="1"/>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D95" i="8"/>
  <c r="D90" i="8"/>
  <c r="D85" i="8"/>
  <c r="D80" i="8"/>
  <c r="D75" i="8"/>
  <c r="D70" i="8"/>
  <c r="D65" i="8"/>
  <c r="D60" i="8"/>
  <c r="D55" i="8"/>
  <c r="C1530" i="1" s="1"/>
  <c r="H1530" i="1" s="1"/>
  <c r="D50" i="8"/>
  <c r="D44" i="8"/>
  <c r="D36" i="8"/>
  <c r="D26" i="8"/>
  <c r="D18" i="8"/>
  <c r="D8" i="8"/>
  <c r="D6" i="8" s="1"/>
  <c r="E44" i="7"/>
  <c r="D44" i="7"/>
  <c r="E39" i="7"/>
  <c r="D39" i="7"/>
  <c r="E38" i="7"/>
  <c r="D38" i="7"/>
  <c r="E30" i="7"/>
  <c r="D30" i="7"/>
  <c r="E23" i="7"/>
  <c r="D1454" i="1" s="1"/>
  <c r="D23" i="7"/>
  <c r="E22" i="7"/>
  <c r="D1453" i="1" s="1"/>
  <c r="D22" i="7"/>
  <c r="E14" i="7"/>
  <c r="D14" i="7"/>
  <c r="E7" i="7"/>
  <c r="D7" i="7"/>
  <c r="E6" i="7"/>
  <c r="D6" i="7"/>
  <c r="E5" i="7"/>
  <c r="D1436" i="1" s="1"/>
  <c r="D5"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D115" i="6"/>
  <c r="F115" i="6" s="1"/>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E245" i="5" s="1"/>
  <c r="D1222" i="1" s="1"/>
  <c r="D250" i="5"/>
  <c r="F249" i="5"/>
  <c r="F248" i="5"/>
  <c r="F247" i="5"/>
  <c r="E246" i="5"/>
  <c r="D1223" i="1" s="1"/>
  <c r="D246" i="5"/>
  <c r="D245" i="5" s="1"/>
  <c r="F244" i="5"/>
  <c r="F243" i="5"/>
  <c r="E242" i="5"/>
  <c r="D242" i="5"/>
  <c r="F242" i="5" s="1"/>
  <c r="F241" i="5"/>
  <c r="F240" i="5"/>
  <c r="E239" i="5"/>
  <c r="E238" i="5" s="1"/>
  <c r="D239" i="5"/>
  <c r="D238"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124" i="1" s="1"/>
  <c r="D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E118" i="5"/>
  <c r="F117" i="5"/>
  <c r="F116" i="5"/>
  <c r="F115" i="5"/>
  <c r="F114" i="5"/>
  <c r="F113" i="5"/>
  <c r="F112" i="5"/>
  <c r="F111" i="5"/>
  <c r="F110" i="5"/>
  <c r="F109" i="5"/>
  <c r="F108" i="5"/>
  <c r="F107" i="5"/>
  <c r="E106" i="5"/>
  <c r="E87" i="5" s="1"/>
  <c r="D1065" i="1" s="1"/>
  <c r="H1065" i="1" s="1"/>
  <c r="D106" i="5"/>
  <c r="F106" i="5" s="1"/>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79" i="5"/>
  <c r="F79" i="5" s="1"/>
  <c r="E78" i="5"/>
  <c r="D78" i="5"/>
  <c r="F77" i="5"/>
  <c r="F76" i="5"/>
  <c r="F75" i="5"/>
  <c r="F74" i="5"/>
  <c r="F73" i="5"/>
  <c r="F72" i="5"/>
  <c r="F71" i="5"/>
  <c r="E70" i="5"/>
  <c r="D70" i="5"/>
  <c r="F70" i="5" s="1"/>
  <c r="E69" i="5"/>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E529"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9"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E421" i="4"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E643" i="4" s="1"/>
  <c r="D416" i="4"/>
  <c r="D643" i="4" s="1"/>
  <c r="F411" i="4"/>
  <c r="F410" i="4"/>
  <c r="F409" i="4"/>
  <c r="F406" i="4"/>
  <c r="F405" i="4"/>
  <c r="F404" i="4"/>
  <c r="F403" i="4"/>
  <c r="E402" i="4"/>
  <c r="D397" i="1" s="1"/>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D363" i="4"/>
  <c r="F362" i="4"/>
  <c r="F361" i="4"/>
  <c r="F360" i="4"/>
  <c r="F359" i="4"/>
  <c r="F358" i="4"/>
  <c r="F357" i="4"/>
  <c r="E356" i="4"/>
  <c r="D356" i="4"/>
  <c r="F356" i="4" s="1"/>
  <c r="F355" i="4"/>
  <c r="F354" i="4"/>
  <c r="F353" i="4"/>
  <c r="E352" i="4"/>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E163" i="4" s="1"/>
  <c r="D159" i="1" s="1"/>
  <c r="H159" i="1" s="1"/>
  <c r="D177" i="4"/>
  <c r="F176" i="4"/>
  <c r="F175" i="4"/>
  <c r="F174" i="4"/>
  <c r="F173" i="4"/>
  <c r="F172" i="4"/>
  <c r="F171" i="4"/>
  <c r="F170" i="4"/>
  <c r="E169" i="4"/>
  <c r="D169" i="4"/>
  <c r="F168" i="4"/>
  <c r="F167" i="4"/>
  <c r="F166" i="4"/>
  <c r="F165" i="4"/>
  <c r="E164" i="4"/>
  <c r="D164" i="4"/>
  <c r="D163" i="4"/>
  <c r="F162" i="4"/>
  <c r="F161" i="4"/>
  <c r="F160" i="4"/>
  <c r="E159" i="4"/>
  <c r="E152" i="4" s="1"/>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3" i="4" s="1"/>
  <c r="F132" i="4"/>
  <c r="F131" i="4"/>
  <c r="F130" i="4"/>
  <c r="F129" i="4"/>
  <c r="E128" i="4"/>
  <c r="D124" i="1" s="1"/>
  <c r="H124" i="1" s="1"/>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1" i="4"/>
  <c r="F110" i="4"/>
  <c r="F109" i="4"/>
  <c r="F108" i="4"/>
  <c r="E107" i="4"/>
  <c r="D107" i="4"/>
  <c r="F107" i="4" s="1"/>
  <c r="E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46" i="1" s="1"/>
  <c r="H46" i="1" s="1"/>
  <c r="D51" i="4"/>
  <c r="F51" i="4" s="1"/>
  <c r="D50" i="4"/>
  <c r="F50" i="4" s="1"/>
  <c r="F49" i="4"/>
  <c r="F48" i="4"/>
  <c r="F47" i="4"/>
  <c r="F46" i="4"/>
  <c r="E45" i="4"/>
  <c r="E44" i="4" s="1"/>
  <c r="D40" i="1" s="1"/>
  <c r="H40" i="1"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C1577" i="1"/>
  <c r="H1577" i="1" s="1"/>
  <c r="C1576" i="1"/>
  <c r="H1576" i="1" s="1"/>
  <c r="G1575" i="1"/>
  <c r="C1575" i="1"/>
  <c r="H1575" i="1" s="1"/>
  <c r="C1574" i="1"/>
  <c r="H1574" i="1" s="1"/>
  <c r="G1573" i="1"/>
  <c r="C1573" i="1"/>
  <c r="H1573" i="1" s="1"/>
  <c r="C1572" i="1"/>
  <c r="H1572" i="1" s="1"/>
  <c r="C1571" i="1"/>
  <c r="H1571" i="1" s="1"/>
  <c r="C1570" i="1"/>
  <c r="H1570" i="1" s="1"/>
  <c r="C1569" i="1"/>
  <c r="H1569" i="1" s="1"/>
  <c r="C1568" i="1"/>
  <c r="H1568" i="1" s="1"/>
  <c r="G1567" i="1"/>
  <c r="C1567" i="1"/>
  <c r="H1567" i="1" s="1"/>
  <c r="C1566" i="1"/>
  <c r="H1566" i="1" s="1"/>
  <c r="C1565" i="1"/>
  <c r="H1565" i="1" s="1"/>
  <c r="C1564" i="1"/>
  <c r="H1564" i="1" s="1"/>
  <c r="C1563" i="1"/>
  <c r="H1563" i="1" s="1"/>
  <c r="C1562" i="1"/>
  <c r="H1562" i="1" s="1"/>
  <c r="C1561" i="1"/>
  <c r="H1561" i="1" s="1"/>
  <c r="C1560" i="1"/>
  <c r="H1560" i="1" s="1"/>
  <c r="G1559" i="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G1543" i="1"/>
  <c r="C1543" i="1"/>
  <c r="H1543" i="1" s="1"/>
  <c r="C1542" i="1"/>
  <c r="H1542" i="1" s="1"/>
  <c r="C1541" i="1"/>
  <c r="H1541" i="1" s="1"/>
  <c r="C1540" i="1"/>
  <c r="H1540" i="1" s="1"/>
  <c r="G1539" i="1"/>
  <c r="C1539" i="1"/>
  <c r="H1539" i="1" s="1"/>
  <c r="C1538" i="1"/>
  <c r="H1538" i="1" s="1"/>
  <c r="C1537" i="1"/>
  <c r="H1537" i="1" s="1"/>
  <c r="C1536" i="1"/>
  <c r="H1536" i="1" s="1"/>
  <c r="C1535" i="1"/>
  <c r="H1535" i="1" s="1"/>
  <c r="C1534" i="1"/>
  <c r="H1534" i="1" s="1"/>
  <c r="G1533" i="1"/>
  <c r="C1533" i="1"/>
  <c r="H1533" i="1" s="1"/>
  <c r="C1532" i="1"/>
  <c r="H1532" i="1" s="1"/>
  <c r="G1531" i="1"/>
  <c r="C1531" i="1"/>
  <c r="H1531"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G1513" i="1"/>
  <c r="C1513" i="1"/>
  <c r="H1513" i="1" s="1"/>
  <c r="C1512" i="1"/>
  <c r="H1512" i="1" s="1"/>
  <c r="C1511" i="1"/>
  <c r="H1511" i="1" s="1"/>
  <c r="C1510" i="1"/>
  <c r="H1510" i="1" s="1"/>
  <c r="C1509" i="1"/>
  <c r="H1509" i="1" s="1"/>
  <c r="C1508" i="1"/>
  <c r="H1508" i="1" s="1"/>
  <c r="G1507" i="1"/>
  <c r="C1507" i="1"/>
  <c r="H1507" i="1" s="1"/>
  <c r="C1506" i="1"/>
  <c r="H1506" i="1" s="1"/>
  <c r="C1505" i="1"/>
  <c r="H1505" i="1" s="1"/>
  <c r="C1504" i="1"/>
  <c r="H1504" i="1" s="1"/>
  <c r="G1503" i="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G1491" i="1"/>
  <c r="C1491" i="1"/>
  <c r="H1491" i="1" s="1"/>
  <c r="C1490" i="1"/>
  <c r="H1490" i="1" s="1"/>
  <c r="G1489" i="1"/>
  <c r="C1489" i="1"/>
  <c r="H1489" i="1" s="1"/>
  <c r="C1488" i="1"/>
  <c r="H1488" i="1" s="1"/>
  <c r="G1487" i="1"/>
  <c r="C1487" i="1"/>
  <c r="H1487" i="1" s="1"/>
  <c r="C1486" i="1"/>
  <c r="H1486" i="1" s="1"/>
  <c r="C1485" i="1"/>
  <c r="H1485" i="1" s="1"/>
  <c r="C1484" i="1"/>
  <c r="H1484" i="1" s="1"/>
  <c r="C1483" i="1"/>
  <c r="H1483" i="1" s="1"/>
  <c r="C1482" i="1"/>
  <c r="H1482" i="1" s="1"/>
  <c r="C1481" i="1"/>
  <c r="H1481" i="1" s="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G1460" i="1" s="1"/>
  <c r="D1459" i="1"/>
  <c r="C1459" i="1"/>
  <c r="G1459" i="1" s="1"/>
  <c r="D1458" i="1"/>
  <c r="C1458" i="1"/>
  <c r="G1458" i="1" s="1"/>
  <c r="D1457" i="1"/>
  <c r="C1457" i="1"/>
  <c r="G1457" i="1" s="1"/>
  <c r="D1456" i="1"/>
  <c r="C1456" i="1"/>
  <c r="G1456" i="1" s="1"/>
  <c r="D1455" i="1"/>
  <c r="C1455" i="1"/>
  <c r="G1455" i="1" s="1"/>
  <c r="C1454" i="1"/>
  <c r="C1453" i="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C1442" i="1"/>
  <c r="D1441" i="1"/>
  <c r="J1441" i="1" s="1"/>
  <c r="C1441" i="1"/>
  <c r="D1440" i="1"/>
  <c r="J1440" i="1" s="1"/>
  <c r="C1440" i="1"/>
  <c r="D1439" i="1"/>
  <c r="J1439" i="1" s="1"/>
  <c r="C1439" i="1"/>
  <c r="D1438" i="1"/>
  <c r="C1438" i="1"/>
  <c r="D1437" i="1"/>
  <c r="C1437" i="1"/>
  <c r="C1436" i="1"/>
  <c r="D1434" i="1"/>
  <c r="H1434" i="1" s="1"/>
  <c r="C1434" i="1"/>
  <c r="G1434" i="1" s="1"/>
  <c r="D1433" i="1"/>
  <c r="H1433" i="1" s="1"/>
  <c r="C1433" i="1"/>
  <c r="G1433" i="1" s="1"/>
  <c r="D1432" i="1"/>
  <c r="H1432" i="1" s="1"/>
  <c r="C1432" i="1"/>
  <c r="D1431" i="1"/>
  <c r="H1431" i="1" s="1"/>
  <c r="C1431" i="1"/>
  <c r="D1430" i="1"/>
  <c r="H1430" i="1" s="1"/>
  <c r="C1430" i="1"/>
  <c r="G1430" i="1" s="1"/>
  <c r="D1429" i="1"/>
  <c r="H1429" i="1" s="1"/>
  <c r="C1429" i="1"/>
  <c r="D1428" i="1"/>
  <c r="H1428" i="1" s="1"/>
  <c r="C1428" i="1"/>
  <c r="G1428" i="1" s="1"/>
  <c r="D1427" i="1"/>
  <c r="C1427" i="1"/>
  <c r="D1426" i="1"/>
  <c r="C1426" i="1"/>
  <c r="H1426" i="1" s="1"/>
  <c r="D1425" i="1"/>
  <c r="C1425" i="1"/>
  <c r="D1424" i="1"/>
  <c r="C1424" i="1"/>
  <c r="D1423" i="1"/>
  <c r="D1422" i="1"/>
  <c r="C1422" i="1"/>
  <c r="D1421" i="1"/>
  <c r="C1421" i="1"/>
  <c r="H1421" i="1" s="1"/>
  <c r="D1420" i="1"/>
  <c r="H1420" i="1" s="1"/>
  <c r="C1420" i="1"/>
  <c r="D1419" i="1"/>
  <c r="H1419" i="1" s="1"/>
  <c r="C1419" i="1"/>
  <c r="G1419" i="1" s="1"/>
  <c r="D1418" i="1"/>
  <c r="H1418" i="1" s="1"/>
  <c r="C1418" i="1"/>
  <c r="G1418" i="1" s="1"/>
  <c r="D1417" i="1"/>
  <c r="C1417" i="1"/>
  <c r="H1417" i="1" s="1"/>
  <c r="D1416" i="1"/>
  <c r="C1416" i="1"/>
  <c r="H1416" i="1" s="1"/>
  <c r="D1415" i="1"/>
  <c r="C1415" i="1"/>
  <c r="H1415" i="1" s="1"/>
  <c r="D1414" i="1"/>
  <c r="C1414" i="1"/>
  <c r="H1414" i="1" s="1"/>
  <c r="D1413" i="1"/>
  <c r="H1413" i="1" s="1"/>
  <c r="C1413" i="1"/>
  <c r="D1412" i="1"/>
  <c r="C1412" i="1"/>
  <c r="D1411" i="1"/>
  <c r="C1411" i="1"/>
  <c r="H1411" i="1" s="1"/>
  <c r="D1410" i="1"/>
  <c r="C1410" i="1"/>
  <c r="H1410" i="1" s="1"/>
  <c r="D1409" i="1"/>
  <c r="H1409" i="1" s="1"/>
  <c r="C1409" i="1"/>
  <c r="G1409" i="1" s="1"/>
  <c r="C1408" i="1"/>
  <c r="D1407" i="1"/>
  <c r="H1407" i="1" s="1"/>
  <c r="C1407" i="1"/>
  <c r="G1407" i="1" s="1"/>
  <c r="D1406" i="1"/>
  <c r="H1406" i="1" s="1"/>
  <c r="C1406" i="1"/>
  <c r="D1405" i="1"/>
  <c r="H1405" i="1" s="1"/>
  <c r="C1405" i="1"/>
  <c r="G1405" i="1" s="1"/>
  <c r="D1404" i="1"/>
  <c r="C1404" i="1"/>
  <c r="H1404" i="1" s="1"/>
  <c r="D1403" i="1"/>
  <c r="C1403" i="1"/>
  <c r="D1402" i="1"/>
  <c r="C1402" i="1"/>
  <c r="D1401" i="1"/>
  <c r="C1401" i="1"/>
  <c r="D1400" i="1"/>
  <c r="C1400" i="1"/>
  <c r="D1399" i="1"/>
  <c r="C1399" i="1"/>
  <c r="D1398" i="1"/>
  <c r="C1398" i="1"/>
  <c r="D1397" i="1"/>
  <c r="C1397" i="1"/>
  <c r="H1397" i="1" s="1"/>
  <c r="D1396" i="1"/>
  <c r="C1396" i="1"/>
  <c r="D1395" i="1"/>
  <c r="C1395" i="1"/>
  <c r="H1395" i="1" s="1"/>
  <c r="D1394" i="1"/>
  <c r="C1394" i="1"/>
  <c r="D1393" i="1"/>
  <c r="C1393" i="1"/>
  <c r="D1392" i="1"/>
  <c r="C1392" i="1"/>
  <c r="D1391" i="1"/>
  <c r="C1391" i="1"/>
  <c r="D1390" i="1"/>
  <c r="C1390" i="1"/>
  <c r="D1389" i="1"/>
  <c r="C1389" i="1"/>
  <c r="D1388" i="1"/>
  <c r="C1388" i="1"/>
  <c r="D1387" i="1"/>
  <c r="C1387" i="1"/>
  <c r="D1386" i="1"/>
  <c r="C1386" i="1"/>
  <c r="D1385" i="1"/>
  <c r="C1385" i="1"/>
  <c r="H1385" i="1" s="1"/>
  <c r="D1384" i="1"/>
  <c r="C1384" i="1"/>
  <c r="H1384" i="1" s="1"/>
  <c r="D1383" i="1"/>
  <c r="D1382" i="1"/>
  <c r="C1382" i="1"/>
  <c r="H1382" i="1" s="1"/>
  <c r="D1381" i="1"/>
  <c r="H1381" i="1" s="1"/>
  <c r="C1381" i="1"/>
  <c r="G1381" i="1" s="1"/>
  <c r="D1380" i="1"/>
  <c r="H1380" i="1" s="1"/>
  <c r="C1380" i="1"/>
  <c r="G1380" i="1" s="1"/>
  <c r="D1379" i="1"/>
  <c r="C1379" i="1"/>
  <c r="D1378" i="1"/>
  <c r="C1378" i="1"/>
  <c r="H1378" i="1" s="1"/>
  <c r="D1377" i="1"/>
  <c r="C1377" i="1"/>
  <c r="H1377" i="1" s="1"/>
  <c r="D1376" i="1"/>
  <c r="C1376" i="1"/>
  <c r="D1375" i="1"/>
  <c r="C1375" i="1"/>
  <c r="H1375" i="1" s="1"/>
  <c r="D1374" i="1"/>
  <c r="C1374" i="1"/>
  <c r="H1374" i="1" s="1"/>
  <c r="D1373" i="1"/>
  <c r="C1373" i="1"/>
  <c r="H1373" i="1" s="1"/>
  <c r="D1372" i="1"/>
  <c r="C1372" i="1"/>
  <c r="D1371" i="1"/>
  <c r="C1371" i="1"/>
  <c r="H1371" i="1" s="1"/>
  <c r="D1370" i="1"/>
  <c r="C1370" i="1"/>
  <c r="H1370" i="1" s="1"/>
  <c r="D1369" i="1"/>
  <c r="C1369" i="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D1349" i="1"/>
  <c r="H1349" i="1" s="1"/>
  <c r="C1349" i="1"/>
  <c r="D1348" i="1"/>
  <c r="C1348" i="1"/>
  <c r="D1347" i="1"/>
  <c r="C1347" i="1"/>
  <c r="H1347" i="1" s="1"/>
  <c r="D1346" i="1"/>
  <c r="C1346" i="1"/>
  <c r="H1346" i="1" s="1"/>
  <c r="D1345" i="1"/>
  <c r="H1345" i="1" s="1"/>
  <c r="C1345" i="1"/>
  <c r="G1345" i="1" s="1"/>
  <c r="D1344" i="1"/>
  <c r="C1344" i="1"/>
  <c r="D1343" i="1"/>
  <c r="C1343" i="1"/>
  <c r="H1343" i="1" s="1"/>
  <c r="D1342" i="1"/>
  <c r="C1342" i="1"/>
  <c r="H1342" i="1" s="1"/>
  <c r="D1341" i="1"/>
  <c r="C1341" i="1"/>
  <c r="H1341" i="1" s="1"/>
  <c r="D1340" i="1"/>
  <c r="C1340" i="1"/>
  <c r="H1340" i="1" s="1"/>
  <c r="D1339" i="1"/>
  <c r="C1339" i="1"/>
  <c r="H1339" i="1" s="1"/>
  <c r="D1338" i="1"/>
  <c r="C1338" i="1"/>
  <c r="H1338" i="1" s="1"/>
  <c r="C1337" i="1"/>
  <c r="D1336" i="1"/>
  <c r="C1336" i="1"/>
  <c r="H1336" i="1" s="1"/>
  <c r="D1335" i="1"/>
  <c r="C1335" i="1"/>
  <c r="H1335" i="1" s="1"/>
  <c r="D1334" i="1"/>
  <c r="C1334" i="1"/>
  <c r="H1334" i="1" s="1"/>
  <c r="D1333" i="1"/>
  <c r="C1333" i="1"/>
  <c r="H1333" i="1" s="1"/>
  <c r="D1332" i="1"/>
  <c r="C1332" i="1"/>
  <c r="H1332" i="1" s="1"/>
  <c r="D1331" i="1"/>
  <c r="C1331" i="1"/>
  <c r="D1330" i="1"/>
  <c r="C1330" i="1"/>
  <c r="C1329" i="1"/>
  <c r="D1328" i="1"/>
  <c r="C1328" i="1"/>
  <c r="H1328" i="1" s="1"/>
  <c r="D1327" i="1"/>
  <c r="C1327" i="1"/>
  <c r="H1327" i="1" s="1"/>
  <c r="D1326" i="1"/>
  <c r="C1326" i="1"/>
  <c r="D1325" i="1"/>
  <c r="H1325" i="1" s="1"/>
  <c r="C1325" i="1"/>
  <c r="G1325" i="1" s="1"/>
  <c r="D1324" i="1"/>
  <c r="C1324" i="1"/>
  <c r="H1324" i="1" s="1"/>
  <c r="D1323" i="1"/>
  <c r="C1323" i="1"/>
  <c r="H1323" i="1" s="1"/>
  <c r="D1322" i="1"/>
  <c r="C1322" i="1"/>
  <c r="D1321" i="1"/>
  <c r="C1321" i="1"/>
  <c r="H1321" i="1" s="1"/>
  <c r="D1320" i="1"/>
  <c r="C1320" i="1"/>
  <c r="H1320" i="1" s="1"/>
  <c r="D1319" i="1"/>
  <c r="C1319" i="1"/>
  <c r="H1319" i="1" s="1"/>
  <c r="D1318" i="1"/>
  <c r="C1318" i="1"/>
  <c r="D1317" i="1"/>
  <c r="C1317" i="1"/>
  <c r="D1316" i="1"/>
  <c r="C1316" i="1"/>
  <c r="D1315" i="1"/>
  <c r="C1315" i="1"/>
  <c r="G1315" i="1" s="1"/>
  <c r="D1314" i="1"/>
  <c r="C1314" i="1"/>
  <c r="G1314" i="1" s="1"/>
  <c r="D1313" i="1"/>
  <c r="C1313" i="1"/>
  <c r="D1312" i="1"/>
  <c r="C1312" i="1"/>
  <c r="G1312" i="1" s="1"/>
  <c r="D1311" i="1"/>
  <c r="C1311" i="1"/>
  <c r="D1310" i="1"/>
  <c r="C1310" i="1"/>
  <c r="G1310" i="1" s="1"/>
  <c r="D1309" i="1"/>
  <c r="C1309" i="1"/>
  <c r="G1309" i="1" s="1"/>
  <c r="D1308" i="1"/>
  <c r="C1308" i="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C1299" i="1"/>
  <c r="D1298" i="1"/>
  <c r="C1298" i="1"/>
  <c r="D1297" i="1"/>
  <c r="C1297" i="1"/>
  <c r="G1297" i="1" s="1"/>
  <c r="D1296" i="1"/>
  <c r="C1296" i="1"/>
  <c r="G1296" i="1" s="1"/>
  <c r="D1295" i="1"/>
  <c r="C1295" i="1"/>
  <c r="G1295" i="1" s="1"/>
  <c r="D1294" i="1"/>
  <c r="C1294" i="1"/>
  <c r="G1294" i="1" s="1"/>
  <c r="D1293" i="1"/>
  <c r="C1293" i="1"/>
  <c r="D1292" i="1"/>
  <c r="C1292" i="1"/>
  <c r="G1292" i="1" s="1"/>
  <c r="D1291" i="1"/>
  <c r="C1291" i="1"/>
  <c r="G1291" i="1" s="1"/>
  <c r="D1290" i="1"/>
  <c r="C1290" i="1"/>
  <c r="D1289" i="1"/>
  <c r="C1289" i="1"/>
  <c r="D1288" i="1"/>
  <c r="C1288" i="1"/>
  <c r="G1288" i="1" s="1"/>
  <c r="D1287" i="1"/>
  <c r="C1287" i="1"/>
  <c r="G1287" i="1" s="1"/>
  <c r="D1286" i="1"/>
  <c r="C1286" i="1"/>
  <c r="G1286" i="1" s="1"/>
  <c r="D1285" i="1"/>
  <c r="C1285" i="1"/>
  <c r="D1284" i="1"/>
  <c r="C1284" i="1"/>
  <c r="D1283" i="1"/>
  <c r="C1283" i="1"/>
  <c r="D1282" i="1"/>
  <c r="C1282" i="1"/>
  <c r="D1281" i="1"/>
  <c r="C1281" i="1"/>
  <c r="G1281" i="1" s="1"/>
  <c r="D1280" i="1"/>
  <c r="C1280" i="1"/>
  <c r="D1279" i="1"/>
  <c r="C1279" i="1"/>
  <c r="D1278" i="1"/>
  <c r="C1278" i="1"/>
  <c r="D1277" i="1"/>
  <c r="C1277" i="1"/>
  <c r="G1277" i="1" s="1"/>
  <c r="D1276" i="1"/>
  <c r="C1276" i="1"/>
  <c r="D1275" i="1"/>
  <c r="C1275" i="1"/>
  <c r="D1274" i="1"/>
  <c r="C1274" i="1"/>
  <c r="D1273" i="1"/>
  <c r="C1273" i="1"/>
  <c r="D1272" i="1"/>
  <c r="C1272" i="1"/>
  <c r="D1271" i="1"/>
  <c r="C1271" i="1"/>
  <c r="G1271" i="1" s="1"/>
  <c r="D1270" i="1"/>
  <c r="H1270" i="1" s="1"/>
  <c r="C1270" i="1"/>
  <c r="G1270" i="1" s="1"/>
  <c r="D1269" i="1"/>
  <c r="H1269" i="1" s="1"/>
  <c r="C1269" i="1"/>
  <c r="G1269" i="1" s="1"/>
  <c r="D1268" i="1"/>
  <c r="H1268" i="1" s="1"/>
  <c r="C1268" i="1"/>
  <c r="D1267" i="1"/>
  <c r="H1267" i="1" s="1"/>
  <c r="C1267" i="1"/>
  <c r="G1267" i="1" s="1"/>
  <c r="D1266" i="1"/>
  <c r="H1266" i="1" s="1"/>
  <c r="C1266" i="1"/>
  <c r="G1266" i="1" s="1"/>
  <c r="D1265" i="1"/>
  <c r="H1265" i="1" s="1"/>
  <c r="C1265" i="1"/>
  <c r="G1265" i="1" s="1"/>
  <c r="D1264" i="1"/>
  <c r="C1264" i="1"/>
  <c r="G1264" i="1" s="1"/>
  <c r="D1263" i="1"/>
  <c r="C1263" i="1"/>
  <c r="G1263" i="1" s="1"/>
  <c r="D1262" i="1"/>
  <c r="C1262" i="1"/>
  <c r="G1262" i="1" s="1"/>
  <c r="D1261" i="1"/>
  <c r="H1261" i="1" s="1"/>
  <c r="C1261" i="1"/>
  <c r="G1261" i="1" s="1"/>
  <c r="D1260" i="1"/>
  <c r="H1260" i="1" s="1"/>
  <c r="C1260" i="1"/>
  <c r="G1260" i="1" s="1"/>
  <c r="D1259" i="1"/>
  <c r="H1259" i="1" s="1"/>
  <c r="C1259" i="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D1249" i="1"/>
  <c r="C1249" i="1"/>
  <c r="D1248" i="1"/>
  <c r="C1248" i="1"/>
  <c r="D1247" i="1"/>
  <c r="C1247" i="1"/>
  <c r="D1246" i="1"/>
  <c r="C1246" i="1"/>
  <c r="D1245" i="1"/>
  <c r="H1245" i="1" s="1"/>
  <c r="C1245" i="1"/>
  <c r="D1244" i="1"/>
  <c r="C1244" i="1"/>
  <c r="D1243" i="1"/>
  <c r="H1243" i="1" s="1"/>
  <c r="C1243" i="1"/>
  <c r="G1243" i="1" s="1"/>
  <c r="D1242" i="1"/>
  <c r="H1242" i="1" s="1"/>
  <c r="C1242" i="1"/>
  <c r="G1242" i="1" s="1"/>
  <c r="D1241" i="1"/>
  <c r="C1241" i="1"/>
  <c r="G1241" i="1" s="1"/>
  <c r="D1240" i="1"/>
  <c r="C1240" i="1"/>
  <c r="G1240" i="1" s="1"/>
  <c r="D1239" i="1"/>
  <c r="C1239" i="1"/>
  <c r="G1239" i="1" s="1"/>
  <c r="D1238" i="1"/>
  <c r="C1238" i="1"/>
  <c r="D1237" i="1"/>
  <c r="C1237" i="1"/>
  <c r="D1236" i="1"/>
  <c r="C1236" i="1"/>
  <c r="D1235" i="1"/>
  <c r="C1235" i="1"/>
  <c r="D1234" i="1"/>
  <c r="C1234" i="1"/>
  <c r="D1233" i="1"/>
  <c r="C1233" i="1"/>
  <c r="D1232" i="1"/>
  <c r="C1232" i="1"/>
  <c r="D1231" i="1"/>
  <c r="C1231" i="1"/>
  <c r="D1230" i="1"/>
  <c r="C1230" i="1"/>
  <c r="G1230" i="1" s="1"/>
  <c r="D1229" i="1"/>
  <c r="C1229" i="1"/>
  <c r="D1228" i="1"/>
  <c r="C1228" i="1"/>
  <c r="G1228" i="1" s="1"/>
  <c r="D1227" i="1"/>
  <c r="C1227" i="1"/>
  <c r="D1226" i="1"/>
  <c r="C1226" i="1"/>
  <c r="G1226" i="1" s="1"/>
  <c r="D1225" i="1"/>
  <c r="C1225" i="1"/>
  <c r="D1224" i="1"/>
  <c r="C1224" i="1"/>
  <c r="C1223" i="1"/>
  <c r="C1222" i="1"/>
  <c r="D1221" i="1"/>
  <c r="C1221" i="1"/>
  <c r="G1221" i="1" s="1"/>
  <c r="D1220" i="1"/>
  <c r="C1220" i="1"/>
  <c r="D1219" i="1"/>
  <c r="C1219" i="1"/>
  <c r="G1219" i="1" s="1"/>
  <c r="D1218" i="1"/>
  <c r="C1218" i="1"/>
  <c r="G1218" i="1" s="1"/>
  <c r="D1217" i="1"/>
  <c r="C1217" i="1"/>
  <c r="G1217" i="1" s="1"/>
  <c r="D1216" i="1"/>
  <c r="C1216" i="1"/>
  <c r="G1216" i="1" s="1"/>
  <c r="D1215" i="1"/>
  <c r="D1213" i="1"/>
  <c r="C1213" i="1"/>
  <c r="D1212" i="1"/>
  <c r="C1212" i="1"/>
  <c r="G1212" i="1" s="1"/>
  <c r="D1211" i="1"/>
  <c r="C1211" i="1"/>
  <c r="D1210" i="1"/>
  <c r="C1210" i="1"/>
  <c r="D1209" i="1"/>
  <c r="C1209" i="1"/>
  <c r="G1209" i="1" s="1"/>
  <c r="D1208" i="1"/>
  <c r="C1208" i="1"/>
  <c r="G1208" i="1" s="1"/>
  <c r="D1207" i="1"/>
  <c r="C1207" i="1"/>
  <c r="G1207" i="1" s="1"/>
  <c r="D1206" i="1"/>
  <c r="C1206" i="1"/>
  <c r="D1205" i="1"/>
  <c r="C1205" i="1"/>
  <c r="G1205" i="1" s="1"/>
  <c r="D1204" i="1"/>
  <c r="H1204" i="1" s="1"/>
  <c r="C1204" i="1"/>
  <c r="D1203" i="1"/>
  <c r="H1203" i="1" s="1"/>
  <c r="C1203" i="1"/>
  <c r="D1202" i="1"/>
  <c r="C1202" i="1"/>
  <c r="G1202" i="1" s="1"/>
  <c r="D1201" i="1"/>
  <c r="C1201" i="1"/>
  <c r="D1200" i="1"/>
  <c r="C1200" i="1"/>
  <c r="D1199" i="1"/>
  <c r="C1199" i="1"/>
  <c r="G1199" i="1" s="1"/>
  <c r="D1198" i="1"/>
  <c r="C1198" i="1"/>
  <c r="D1197" i="1"/>
  <c r="H1197" i="1" s="1"/>
  <c r="C1197" i="1"/>
  <c r="D1196" i="1"/>
  <c r="C1196" i="1"/>
  <c r="D1195" i="1"/>
  <c r="C1195" i="1"/>
  <c r="D1194" i="1"/>
  <c r="C1194" i="1"/>
  <c r="D1193" i="1"/>
  <c r="C1193" i="1"/>
  <c r="G1193" i="1" s="1"/>
  <c r="D1192" i="1"/>
  <c r="C1192" i="1"/>
  <c r="G1192" i="1" s="1"/>
  <c r="D1191" i="1"/>
  <c r="C1191" i="1"/>
  <c r="G1191" i="1" s="1"/>
  <c r="D1190" i="1"/>
  <c r="H1190" i="1" s="1"/>
  <c r="C1190" i="1"/>
  <c r="D1189" i="1"/>
  <c r="C1189" i="1"/>
  <c r="G1189" i="1" s="1"/>
  <c r="D1188" i="1"/>
  <c r="C1188" i="1"/>
  <c r="D1187" i="1"/>
  <c r="C1187" i="1"/>
  <c r="D1186" i="1"/>
  <c r="C1186" i="1"/>
  <c r="G1186" i="1" s="1"/>
  <c r="D1185" i="1"/>
  <c r="C1185" i="1"/>
  <c r="D1184" i="1"/>
  <c r="C1184" i="1"/>
  <c r="D1183" i="1"/>
  <c r="C1183" i="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D1176" i="1"/>
  <c r="C1176" i="1"/>
  <c r="G1176" i="1" s="1"/>
  <c r="D1175" i="1"/>
  <c r="C1175" i="1"/>
  <c r="D1174" i="1"/>
  <c r="C1174" i="1"/>
  <c r="G1174" i="1" s="1"/>
  <c r="D1173" i="1"/>
  <c r="C1173" i="1"/>
  <c r="G1173" i="1" s="1"/>
  <c r="D1172" i="1"/>
  <c r="C1172" i="1"/>
  <c r="G1172" i="1" s="1"/>
  <c r="D1171" i="1"/>
  <c r="C1171" i="1"/>
  <c r="D1170" i="1"/>
  <c r="H1170" i="1" s="1"/>
  <c r="C1170" i="1"/>
  <c r="G1170" i="1" s="1"/>
  <c r="D1169" i="1"/>
  <c r="C1169" i="1"/>
  <c r="D1168" i="1"/>
  <c r="C1168" i="1"/>
  <c r="D1167" i="1"/>
  <c r="C1167" i="1"/>
  <c r="D1166" i="1"/>
  <c r="C1166" i="1"/>
  <c r="D1165" i="1"/>
  <c r="C1165" i="1"/>
  <c r="G1165" i="1" s="1"/>
  <c r="D1164" i="1"/>
  <c r="C1164" i="1"/>
  <c r="G1164" i="1" s="1"/>
  <c r="D1163" i="1"/>
  <c r="C1163" i="1"/>
  <c r="D1162" i="1"/>
  <c r="C1162" i="1"/>
  <c r="G1162" i="1" s="1"/>
  <c r="D1161" i="1"/>
  <c r="C1161" i="1"/>
  <c r="G1161" i="1" s="1"/>
  <c r="D1160" i="1"/>
  <c r="C1160" i="1"/>
  <c r="G1160" i="1" s="1"/>
  <c r="D1159" i="1"/>
  <c r="C1159" i="1"/>
  <c r="D1158" i="1"/>
  <c r="C1158" i="1"/>
  <c r="G1158" i="1" s="1"/>
  <c r="D1157" i="1"/>
  <c r="C1157" i="1"/>
  <c r="G1157" i="1" s="1"/>
  <c r="D1156" i="1"/>
  <c r="C1156" i="1"/>
  <c r="G1156" i="1" s="1"/>
  <c r="D1155" i="1"/>
  <c r="C1155" i="1"/>
  <c r="D1154" i="1"/>
  <c r="C1154" i="1"/>
  <c r="G1154" i="1" s="1"/>
  <c r="D1151" i="1"/>
  <c r="C1151" i="1"/>
  <c r="G1151" i="1" s="1"/>
  <c r="D1150" i="1"/>
  <c r="C1150" i="1"/>
  <c r="D1149" i="1"/>
  <c r="C1149" i="1"/>
  <c r="G1149" i="1" s="1"/>
  <c r="D1148" i="1"/>
  <c r="C1148" i="1"/>
  <c r="G1148" i="1" s="1"/>
  <c r="D1147" i="1"/>
  <c r="C1147" i="1"/>
  <c r="D1146" i="1"/>
  <c r="C1146" i="1"/>
  <c r="G1146" i="1" s="1"/>
  <c r="D1145" i="1"/>
  <c r="C1145" i="1"/>
  <c r="G1145" i="1" s="1"/>
  <c r="D1144" i="1"/>
  <c r="C1144" i="1"/>
  <c r="D1143" i="1"/>
  <c r="C1143" i="1"/>
  <c r="D1142" i="1"/>
  <c r="C1142" i="1"/>
  <c r="G1142" i="1" s="1"/>
  <c r="D1141" i="1"/>
  <c r="C1141" i="1"/>
  <c r="G1141" i="1" s="1"/>
  <c r="D1140" i="1"/>
  <c r="C1140" i="1"/>
  <c r="D1139" i="1"/>
  <c r="C1139" i="1"/>
  <c r="G1139" i="1" s="1"/>
  <c r="D1138" i="1"/>
  <c r="C1138" i="1"/>
  <c r="D1137" i="1"/>
  <c r="C1137" i="1"/>
  <c r="G1137" i="1" s="1"/>
  <c r="D1136" i="1"/>
  <c r="C1136" i="1"/>
  <c r="D1135" i="1"/>
  <c r="C1135" i="1"/>
  <c r="G1135" i="1" s="1"/>
  <c r="D1134" i="1"/>
  <c r="H1134" i="1" s="1"/>
  <c r="C1134" i="1"/>
  <c r="G1134" i="1" s="1"/>
  <c r="D1133" i="1"/>
  <c r="H1133" i="1" s="1"/>
  <c r="C1133" i="1"/>
  <c r="G1133" i="1" s="1"/>
  <c r="D1132" i="1"/>
  <c r="H1132" i="1" s="1"/>
  <c r="C1132" i="1"/>
  <c r="G1132" i="1" s="1"/>
  <c r="D1131" i="1"/>
  <c r="C1131" i="1"/>
  <c r="D1130" i="1"/>
  <c r="C1130" i="1"/>
  <c r="G1130" i="1" s="1"/>
  <c r="D1129" i="1"/>
  <c r="H1129" i="1" s="1"/>
  <c r="C1129" i="1"/>
  <c r="D1128" i="1"/>
  <c r="H1128" i="1" s="1"/>
  <c r="C1128" i="1"/>
  <c r="G1128" i="1" s="1"/>
  <c r="D1127" i="1"/>
  <c r="C1127" i="1"/>
  <c r="D1126" i="1"/>
  <c r="C1126" i="1"/>
  <c r="G1126" i="1" s="1"/>
  <c r="D1125" i="1"/>
  <c r="C1125" i="1"/>
  <c r="G1125" i="1" s="1"/>
  <c r="C1124" i="1"/>
  <c r="D1123" i="1"/>
  <c r="C1123" i="1"/>
  <c r="G1123" i="1" s="1"/>
  <c r="D1122" i="1"/>
  <c r="C1122" i="1"/>
  <c r="G1122" i="1" s="1"/>
  <c r="D1121" i="1"/>
  <c r="C1121" i="1"/>
  <c r="D1120" i="1"/>
  <c r="C1120" i="1"/>
  <c r="G1120" i="1" s="1"/>
  <c r="D1119" i="1"/>
  <c r="C1119" i="1"/>
  <c r="G1119" i="1" s="1"/>
  <c r="D1118" i="1"/>
  <c r="C1118" i="1"/>
  <c r="D1117" i="1"/>
  <c r="C1117" i="1"/>
  <c r="G1117" i="1" s="1"/>
  <c r="D1116" i="1"/>
  <c r="C1116" i="1"/>
  <c r="D1115" i="1"/>
  <c r="C1115" i="1"/>
  <c r="G1115" i="1" s="1"/>
  <c r="D1114" i="1"/>
  <c r="C1114" i="1"/>
  <c r="D1113" i="1"/>
  <c r="C1113" i="1"/>
  <c r="G1113" i="1" s="1"/>
  <c r="D1112" i="1"/>
  <c r="C1112" i="1"/>
  <c r="G1112" i="1" s="1"/>
  <c r="D1111" i="1"/>
  <c r="C1111" i="1"/>
  <c r="G1111" i="1" s="1"/>
  <c r="D1110" i="1"/>
  <c r="C1110" i="1"/>
  <c r="G1110" i="1" s="1"/>
  <c r="D1109" i="1"/>
  <c r="C1109" i="1"/>
  <c r="D1108" i="1"/>
  <c r="C1108" i="1"/>
  <c r="D1107" i="1"/>
  <c r="H1107" i="1" s="1"/>
  <c r="C1107" i="1"/>
  <c r="D1106" i="1"/>
  <c r="C1106" i="1"/>
  <c r="D1105" i="1"/>
  <c r="C1105" i="1"/>
  <c r="G1105" i="1" s="1"/>
  <c r="D1104" i="1"/>
  <c r="C1104" i="1"/>
  <c r="D1103" i="1"/>
  <c r="C1103" i="1"/>
  <c r="G1103" i="1" s="1"/>
  <c r="D1102" i="1"/>
  <c r="C1102" i="1"/>
  <c r="D1101" i="1"/>
  <c r="C1101" i="1"/>
  <c r="D1100" i="1"/>
  <c r="C1100" i="1"/>
  <c r="D1099" i="1"/>
  <c r="C1099" i="1"/>
  <c r="D1098" i="1"/>
  <c r="C1098" i="1"/>
  <c r="D1097" i="1"/>
  <c r="H1097" i="1" s="1"/>
  <c r="C1097" i="1"/>
  <c r="D1096" i="1"/>
  <c r="H1096" i="1" s="1"/>
  <c r="C1096" i="1"/>
  <c r="D1095" i="1"/>
  <c r="H1095" i="1" s="1"/>
  <c r="C1095" i="1"/>
  <c r="G1095" i="1" s="1"/>
  <c r="D1094" i="1"/>
  <c r="H1094" i="1" s="1"/>
  <c r="C1094" i="1"/>
  <c r="G1094" i="1" s="1"/>
  <c r="D1093" i="1"/>
  <c r="H1093" i="1" s="1"/>
  <c r="C1093" i="1"/>
  <c r="D1092" i="1"/>
  <c r="H1092" i="1" s="1"/>
  <c r="C1092" i="1"/>
  <c r="G1092" i="1" s="1"/>
  <c r="D1091" i="1"/>
  <c r="H1091" i="1" s="1"/>
  <c r="C1091" i="1"/>
  <c r="G1091" i="1" s="1"/>
  <c r="D1090" i="1"/>
  <c r="C1090" i="1"/>
  <c r="D1089" i="1"/>
  <c r="C1089" i="1"/>
  <c r="G1089" i="1" s="1"/>
  <c r="D1088" i="1"/>
  <c r="C1088" i="1"/>
  <c r="D1087" i="1"/>
  <c r="C1087" i="1"/>
  <c r="D1086" i="1"/>
  <c r="C1086" i="1"/>
  <c r="G1086" i="1" s="1"/>
  <c r="D1085" i="1"/>
  <c r="C1085" i="1"/>
  <c r="G1085" i="1" s="1"/>
  <c r="D1084" i="1"/>
  <c r="C1084" i="1"/>
  <c r="D1083" i="1"/>
  <c r="C1083" i="1"/>
  <c r="G1083" i="1" s="1"/>
  <c r="D1082" i="1"/>
  <c r="C1082" i="1"/>
  <c r="D1081" i="1"/>
  <c r="C1081" i="1"/>
  <c r="G1081" i="1" s="1"/>
  <c r="D1080" i="1"/>
  <c r="H1080" i="1" s="1"/>
  <c r="C1080" i="1"/>
  <c r="G1080" i="1" s="1"/>
  <c r="D1079" i="1"/>
  <c r="C1079" i="1"/>
  <c r="G1079" i="1" s="1"/>
  <c r="D1078" i="1"/>
  <c r="H1078" i="1" s="1"/>
  <c r="C1078" i="1"/>
  <c r="G1078" i="1" s="1"/>
  <c r="D1077" i="1"/>
  <c r="H1077" i="1" s="1"/>
  <c r="C1077" i="1"/>
  <c r="G1077" i="1" s="1"/>
  <c r="D1076" i="1"/>
  <c r="C1076" i="1"/>
  <c r="G1076" i="1" s="1"/>
  <c r="D1075" i="1"/>
  <c r="C1075" i="1"/>
  <c r="G1075" i="1" s="1"/>
  <c r="D1074" i="1"/>
  <c r="C1074" i="1"/>
  <c r="G1074" i="1" s="1"/>
  <c r="D1073" i="1"/>
  <c r="C1073" i="1"/>
  <c r="G1073" i="1" s="1"/>
  <c r="D1072" i="1"/>
  <c r="C1072" i="1"/>
  <c r="D1071" i="1"/>
  <c r="C1071" i="1"/>
  <c r="G1071" i="1" s="1"/>
  <c r="D1070" i="1"/>
  <c r="C1070" i="1"/>
  <c r="G1070" i="1" s="1"/>
  <c r="D1069" i="1"/>
  <c r="C1069" i="1"/>
  <c r="G1069" i="1" s="1"/>
  <c r="D1068" i="1"/>
  <c r="C1068" i="1"/>
  <c r="G1068" i="1" s="1"/>
  <c r="D1067" i="1"/>
  <c r="H1067" i="1" s="1"/>
  <c r="C1067" i="1"/>
  <c r="G1067" i="1" s="1"/>
  <c r="D1066" i="1"/>
  <c r="H1066" i="1" s="1"/>
  <c r="C1066" i="1"/>
  <c r="C1065" i="1"/>
  <c r="D1064" i="1"/>
  <c r="C1064" i="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C1057" i="1"/>
  <c r="D1056" i="1"/>
  <c r="C1056" i="1"/>
  <c r="D1055" i="1"/>
  <c r="C1055" i="1"/>
  <c r="G1055" i="1" s="1"/>
  <c r="D1054" i="1"/>
  <c r="C1054" i="1"/>
  <c r="G1054" i="1" s="1"/>
  <c r="D1053" i="1"/>
  <c r="C1053" i="1"/>
  <c r="G1053" i="1" s="1"/>
  <c r="D1052" i="1"/>
  <c r="C1052" i="1"/>
  <c r="D1051" i="1"/>
  <c r="C1051" i="1"/>
  <c r="G1051" i="1" s="1"/>
  <c r="D1050" i="1"/>
  <c r="C1050" i="1"/>
  <c r="G1050" i="1" s="1"/>
  <c r="D1049" i="1"/>
  <c r="C1049" i="1"/>
  <c r="G1049" i="1" s="1"/>
  <c r="D1048" i="1"/>
  <c r="C1048" i="1"/>
  <c r="D1047" i="1"/>
  <c r="C1047" i="1"/>
  <c r="D1045" i="1"/>
  <c r="C1045" i="1"/>
  <c r="D1044" i="1"/>
  <c r="C1044" i="1"/>
  <c r="D1043" i="1"/>
  <c r="C1043" i="1"/>
  <c r="D1042" i="1"/>
  <c r="C1042" i="1"/>
  <c r="G1042" i="1" s="1"/>
  <c r="D1041" i="1"/>
  <c r="C1041" i="1"/>
  <c r="G1041" i="1" s="1"/>
  <c r="D1040" i="1"/>
  <c r="C1040" i="1"/>
  <c r="D1039" i="1"/>
  <c r="C1039" i="1"/>
  <c r="G1039" i="1" s="1"/>
  <c r="D1038" i="1"/>
  <c r="C1038" i="1"/>
  <c r="G1038" i="1" s="1"/>
  <c r="D1037" i="1"/>
  <c r="C1037" i="1"/>
  <c r="D1036" i="1"/>
  <c r="H1036" i="1" s="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D1010" i="1"/>
  <c r="H1010" i="1" s="1"/>
  <c r="C1010" i="1"/>
  <c r="D1009" i="1"/>
  <c r="H1009" i="1" s="1"/>
  <c r="C1009" i="1"/>
  <c r="D1008" i="1"/>
  <c r="H1008" i="1" s="1"/>
  <c r="C1008" i="1"/>
  <c r="H1007" i="1"/>
  <c r="D1007" i="1"/>
  <c r="C1007" i="1"/>
  <c r="G1007" i="1" s="1"/>
  <c r="D1006" i="1"/>
  <c r="H1006" i="1" s="1"/>
  <c r="C1006" i="1"/>
  <c r="H1005" i="1"/>
  <c r="D1005" i="1"/>
  <c r="C1005" i="1"/>
  <c r="G1005" i="1" s="1"/>
  <c r="D1004" i="1"/>
  <c r="H1004" i="1" s="1"/>
  <c r="C1004" i="1"/>
  <c r="D1003" i="1"/>
  <c r="H1003" i="1" s="1"/>
  <c r="C1003" i="1"/>
  <c r="D1002" i="1"/>
  <c r="H1002" i="1" s="1"/>
  <c r="C1002" i="1"/>
  <c r="H1001" i="1"/>
  <c r="D1001" i="1"/>
  <c r="C1001" i="1"/>
  <c r="G1001" i="1" s="1"/>
  <c r="D1000" i="1"/>
  <c r="H1000" i="1" s="1"/>
  <c r="C1000" i="1"/>
  <c r="H999" i="1"/>
  <c r="D999" i="1"/>
  <c r="C999" i="1"/>
  <c r="G999" i="1" s="1"/>
  <c r="D998" i="1"/>
  <c r="H998" i="1" s="1"/>
  <c r="C998" i="1"/>
  <c r="D997" i="1"/>
  <c r="H997" i="1" s="1"/>
  <c r="C997" i="1"/>
  <c r="D996" i="1"/>
  <c r="C996" i="1"/>
  <c r="D995" i="1"/>
  <c r="H995" i="1" s="1"/>
  <c r="C995" i="1"/>
  <c r="D994" i="1"/>
  <c r="H994" i="1" s="1"/>
  <c r="C994" i="1"/>
  <c r="H993" i="1"/>
  <c r="D993" i="1"/>
  <c r="C993" i="1"/>
  <c r="G993" i="1" s="1"/>
  <c r="D992" i="1"/>
  <c r="H992" i="1" s="1"/>
  <c r="C992" i="1"/>
  <c r="D991" i="1"/>
  <c r="C991" i="1"/>
  <c r="C990" i="1"/>
  <c r="H989" i="1"/>
  <c r="D989" i="1"/>
  <c r="C989" i="1"/>
  <c r="G989" i="1" s="1"/>
  <c r="D988" i="1"/>
  <c r="H988" i="1" s="1"/>
  <c r="C988" i="1"/>
  <c r="H987" i="1"/>
  <c r="D987" i="1"/>
  <c r="C987" i="1"/>
  <c r="G987" i="1" s="1"/>
  <c r="D986" i="1"/>
  <c r="H986" i="1" s="1"/>
  <c r="C986" i="1"/>
  <c r="D983" i="1"/>
  <c r="H983" i="1" s="1"/>
  <c r="C983" i="1"/>
  <c r="D982" i="1"/>
  <c r="H982" i="1" s="1"/>
  <c r="C982" i="1"/>
  <c r="G982" i="1" s="1"/>
  <c r="D981" i="1"/>
  <c r="H981" i="1" s="1"/>
  <c r="C981" i="1"/>
  <c r="G981" i="1" s="1"/>
  <c r="D980" i="1"/>
  <c r="H980" i="1" s="1"/>
  <c r="C980" i="1"/>
  <c r="D979" i="1"/>
  <c r="H979" i="1" s="1"/>
  <c r="C979" i="1"/>
  <c r="D978" i="1"/>
  <c r="H978" i="1" s="1"/>
  <c r="C978" i="1"/>
  <c r="G978" i="1" s="1"/>
  <c r="D977" i="1"/>
  <c r="H977" i="1" s="1"/>
  <c r="C977" i="1"/>
  <c r="D976" i="1"/>
  <c r="H976" i="1" s="1"/>
  <c r="C976" i="1"/>
  <c r="D975" i="1"/>
  <c r="H975" i="1" s="1"/>
  <c r="C975" i="1"/>
  <c r="D974" i="1"/>
  <c r="H974" i="1" s="1"/>
  <c r="C974" i="1"/>
  <c r="D973" i="1"/>
  <c r="H973" i="1" s="1"/>
  <c r="C973" i="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D960" i="1"/>
  <c r="H960" i="1" s="1"/>
  <c r="C960" i="1"/>
  <c r="D959" i="1"/>
  <c r="H959" i="1" s="1"/>
  <c r="C959" i="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D948" i="1"/>
  <c r="H948" i="1" s="1"/>
  <c r="C948" i="1"/>
  <c r="G948" i="1" s="1"/>
  <c r="D947" i="1"/>
  <c r="H947" i="1" s="1"/>
  <c r="C947" i="1"/>
  <c r="G947" i="1" s="1"/>
  <c r="D946" i="1"/>
  <c r="H946" i="1" s="1"/>
  <c r="C946" i="1"/>
  <c r="G946" i="1" s="1"/>
  <c r="D945" i="1"/>
  <c r="H945" i="1" s="1"/>
  <c r="C945" i="1"/>
  <c r="D944" i="1"/>
  <c r="H944" i="1" s="1"/>
  <c r="C944" i="1"/>
  <c r="G944" i="1" s="1"/>
  <c r="D943" i="1"/>
  <c r="H943" i="1" s="1"/>
  <c r="C943" i="1"/>
  <c r="D942" i="1"/>
  <c r="H942" i="1" s="1"/>
  <c r="C942" i="1"/>
  <c r="G942" i="1" s="1"/>
  <c r="D941" i="1"/>
  <c r="H941" i="1" s="1"/>
  <c r="C941" i="1"/>
  <c r="G941" i="1" s="1"/>
  <c r="D940" i="1"/>
  <c r="H940" i="1" s="1"/>
  <c r="C940" i="1"/>
  <c r="D939" i="1"/>
  <c r="H939" i="1" s="1"/>
  <c r="C939" i="1"/>
  <c r="D938" i="1"/>
  <c r="H938" i="1" s="1"/>
  <c r="C938" i="1"/>
  <c r="G938" i="1" s="1"/>
  <c r="D937" i="1"/>
  <c r="H937" i="1" s="1"/>
  <c r="C937" i="1"/>
  <c r="G937" i="1" s="1"/>
  <c r="D936" i="1"/>
  <c r="H936" i="1" s="1"/>
  <c r="C936" i="1"/>
  <c r="D935" i="1"/>
  <c r="H935" i="1" s="1"/>
  <c r="C935" i="1"/>
  <c r="G935" i="1" s="1"/>
  <c r="D934" i="1"/>
  <c r="H934" i="1" s="1"/>
  <c r="C934" i="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D924" i="1"/>
  <c r="H924" i="1" s="1"/>
  <c r="C924" i="1"/>
  <c r="G924" i="1" s="1"/>
  <c r="D923" i="1"/>
  <c r="H923" i="1" s="1"/>
  <c r="C923" i="1"/>
  <c r="G923" i="1" s="1"/>
  <c r="D922" i="1"/>
  <c r="H922" i="1" s="1"/>
  <c r="C922" i="1"/>
  <c r="G922" i="1" s="1"/>
  <c r="D921" i="1"/>
  <c r="H921" i="1" s="1"/>
  <c r="C921" i="1"/>
  <c r="D920" i="1"/>
  <c r="H920" i="1" s="1"/>
  <c r="C920" i="1"/>
  <c r="G920" i="1" s="1"/>
  <c r="D919" i="1"/>
  <c r="H919" i="1" s="1"/>
  <c r="C919" i="1"/>
  <c r="D918" i="1"/>
  <c r="H918" i="1" s="1"/>
  <c r="C918" i="1"/>
  <c r="G918" i="1" s="1"/>
  <c r="D917" i="1"/>
  <c r="H917" i="1" s="1"/>
  <c r="C917" i="1"/>
  <c r="G917" i="1" s="1"/>
  <c r="D916" i="1"/>
  <c r="H916" i="1" s="1"/>
  <c r="C916" i="1"/>
  <c r="D915" i="1"/>
  <c r="H915" i="1" s="1"/>
  <c r="C915" i="1"/>
  <c r="D914" i="1"/>
  <c r="H914" i="1" s="1"/>
  <c r="C914" i="1"/>
  <c r="G914" i="1" s="1"/>
  <c r="D913" i="1"/>
  <c r="H913" i="1" s="1"/>
  <c r="C913" i="1"/>
  <c r="D912" i="1"/>
  <c r="H912" i="1" s="1"/>
  <c r="C912" i="1"/>
  <c r="G912" i="1" s="1"/>
  <c r="D911" i="1"/>
  <c r="H911" i="1" s="1"/>
  <c r="C911" i="1"/>
  <c r="D910" i="1"/>
  <c r="H910" i="1" s="1"/>
  <c r="C910" i="1"/>
  <c r="G910" i="1" s="1"/>
  <c r="D909" i="1"/>
  <c r="H909" i="1" s="1"/>
  <c r="C909" i="1"/>
  <c r="G909" i="1" s="1"/>
  <c r="D908" i="1"/>
  <c r="H908" i="1" s="1"/>
  <c r="C908" i="1"/>
  <c r="G908" i="1" s="1"/>
  <c r="D907" i="1"/>
  <c r="H907" i="1" s="1"/>
  <c r="C907" i="1"/>
  <c r="D906" i="1"/>
  <c r="H906" i="1" s="1"/>
  <c r="C906" i="1"/>
  <c r="G906" i="1" s="1"/>
  <c r="D905" i="1"/>
  <c r="H905" i="1" s="1"/>
  <c r="C905" i="1"/>
  <c r="D904" i="1"/>
  <c r="H904" i="1" s="1"/>
  <c r="C904" i="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D895" i="1"/>
  <c r="H895" i="1" s="1"/>
  <c r="C895" i="1"/>
  <c r="D894" i="1"/>
  <c r="H894" i="1" s="1"/>
  <c r="C894" i="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D882" i="1"/>
  <c r="H882" i="1" s="1"/>
  <c r="C882" i="1"/>
  <c r="G882" i="1" s="1"/>
  <c r="D881" i="1"/>
  <c r="H881" i="1" s="1"/>
  <c r="C881" i="1"/>
  <c r="G881" i="1" s="1"/>
  <c r="D880" i="1"/>
  <c r="H880" i="1" s="1"/>
  <c r="C880" i="1"/>
  <c r="G880" i="1" s="1"/>
  <c r="D879" i="1"/>
  <c r="H879" i="1" s="1"/>
  <c r="C879" i="1"/>
  <c r="D878" i="1"/>
  <c r="H878" i="1" s="1"/>
  <c r="C878" i="1"/>
  <c r="D877" i="1"/>
  <c r="H877" i="1" s="1"/>
  <c r="C877" i="1"/>
  <c r="D876" i="1"/>
  <c r="H876" i="1" s="1"/>
  <c r="C876" i="1"/>
  <c r="G876" i="1" s="1"/>
  <c r="D875" i="1"/>
  <c r="H875" i="1" s="1"/>
  <c r="C875" i="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D862" i="1"/>
  <c r="H862" i="1" s="1"/>
  <c r="C862" i="1"/>
  <c r="D861" i="1"/>
  <c r="H861" i="1" s="1"/>
  <c r="C861" i="1"/>
  <c r="G861" i="1" s="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G852" i="1" s="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G843" i="1" s="1"/>
  <c r="D842" i="1"/>
  <c r="H842" i="1" s="1"/>
  <c r="C842" i="1"/>
  <c r="D841" i="1"/>
  <c r="H841" i="1" s="1"/>
  <c r="C841" i="1"/>
  <c r="D840" i="1"/>
  <c r="H840" i="1" s="1"/>
  <c r="C840" i="1"/>
  <c r="G840" i="1" s="1"/>
  <c r="D839" i="1"/>
  <c r="H839" i="1" s="1"/>
  <c r="C839" i="1"/>
  <c r="G839" i="1" s="1"/>
  <c r="D838" i="1"/>
  <c r="H838" i="1" s="1"/>
  <c r="C838" i="1"/>
  <c r="G838" i="1" s="1"/>
  <c r="D837" i="1"/>
  <c r="H837" i="1" s="1"/>
  <c r="C837" i="1"/>
  <c r="G837" i="1" s="1"/>
  <c r="D836" i="1"/>
  <c r="H836" i="1" s="1"/>
  <c r="C836" i="1"/>
  <c r="D835" i="1"/>
  <c r="H835" i="1" s="1"/>
  <c r="C835" i="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G811" i="1" s="1"/>
  <c r="D810" i="1"/>
  <c r="H810" i="1" s="1"/>
  <c r="C810" i="1"/>
  <c r="D809" i="1"/>
  <c r="H809" i="1" s="1"/>
  <c r="C809" i="1"/>
  <c r="D808" i="1"/>
  <c r="H808" i="1" s="1"/>
  <c r="C808" i="1"/>
  <c r="G808" i="1" s="1"/>
  <c r="D807" i="1"/>
  <c r="H807" i="1" s="1"/>
  <c r="C807" i="1"/>
  <c r="D806" i="1"/>
  <c r="H806" i="1" s="1"/>
  <c r="C806" i="1"/>
  <c r="D805" i="1"/>
  <c r="H805" i="1" s="1"/>
  <c r="C805" i="1"/>
  <c r="D804" i="1"/>
  <c r="H804" i="1" s="1"/>
  <c r="C804" i="1"/>
  <c r="G804" i="1" s="1"/>
  <c r="D803" i="1"/>
  <c r="H803" i="1" s="1"/>
  <c r="C803" i="1"/>
  <c r="G803" i="1" s="1"/>
  <c r="D802" i="1"/>
  <c r="H802" i="1" s="1"/>
  <c r="C802" i="1"/>
  <c r="G802" i="1" s="1"/>
  <c r="D801" i="1"/>
  <c r="H801" i="1" s="1"/>
  <c r="C801" i="1"/>
  <c r="D800" i="1"/>
  <c r="H800" i="1" s="1"/>
  <c r="C800" i="1"/>
  <c r="G800" i="1" s="1"/>
  <c r="D799" i="1"/>
  <c r="H799" i="1" s="1"/>
  <c r="C799" i="1"/>
  <c r="D798" i="1"/>
  <c r="H798" i="1" s="1"/>
  <c r="C798" i="1"/>
  <c r="G798" i="1" s="1"/>
  <c r="D797" i="1"/>
  <c r="H797" i="1" s="1"/>
  <c r="C797" i="1"/>
  <c r="D796" i="1"/>
  <c r="H796" i="1" s="1"/>
  <c r="C796" i="1"/>
  <c r="G796" i="1" s="1"/>
  <c r="D795" i="1"/>
  <c r="H795" i="1" s="1"/>
  <c r="C795" i="1"/>
  <c r="D794" i="1"/>
  <c r="H794" i="1" s="1"/>
  <c r="C794" i="1"/>
  <c r="D793" i="1"/>
  <c r="H793" i="1" s="1"/>
  <c r="C793" i="1"/>
  <c r="D792" i="1"/>
  <c r="H792" i="1" s="1"/>
  <c r="C792" i="1"/>
  <c r="G792" i="1" s="1"/>
  <c r="D791" i="1"/>
  <c r="H791" i="1" s="1"/>
  <c r="C791" i="1"/>
  <c r="D790" i="1"/>
  <c r="H790" i="1" s="1"/>
  <c r="C790" i="1"/>
  <c r="D789" i="1"/>
  <c r="H789" i="1" s="1"/>
  <c r="C789" i="1"/>
  <c r="D788" i="1"/>
  <c r="H788" i="1" s="1"/>
  <c r="C788" i="1"/>
  <c r="G788" i="1" s="1"/>
  <c r="D787" i="1"/>
  <c r="H787" i="1" s="1"/>
  <c r="C787" i="1"/>
  <c r="D786" i="1"/>
  <c r="H786" i="1" s="1"/>
  <c r="C786" i="1"/>
  <c r="G786" i="1" s="1"/>
  <c r="D785" i="1"/>
  <c r="H785" i="1" s="1"/>
  <c r="C785" i="1"/>
  <c r="G785" i="1" s="1"/>
  <c r="D784" i="1"/>
  <c r="H784" i="1" s="1"/>
  <c r="C784" i="1"/>
  <c r="D783" i="1"/>
  <c r="H783" i="1" s="1"/>
  <c r="C783" i="1"/>
  <c r="D782" i="1"/>
  <c r="H782" i="1" s="1"/>
  <c r="C782" i="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G766" i="1" s="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G757" i="1" s="1"/>
  <c r="D756" i="1"/>
  <c r="H756" i="1" s="1"/>
  <c r="C756" i="1"/>
  <c r="D755" i="1"/>
  <c r="H755" i="1" s="1"/>
  <c r="C755" i="1"/>
  <c r="D754" i="1"/>
  <c r="H754" i="1" s="1"/>
  <c r="C754" i="1"/>
  <c r="G754" i="1" s="1"/>
  <c r="D753" i="1"/>
  <c r="H753" i="1" s="1"/>
  <c r="C753" i="1"/>
  <c r="D752" i="1"/>
  <c r="H752" i="1" s="1"/>
  <c r="C752" i="1"/>
  <c r="G752" i="1" s="1"/>
  <c r="D751" i="1"/>
  <c r="H751" i="1" s="1"/>
  <c r="C751" i="1"/>
  <c r="D750" i="1"/>
  <c r="H750" i="1" s="1"/>
  <c r="C750" i="1"/>
  <c r="G750" i="1" s="1"/>
  <c r="D749" i="1"/>
  <c r="H749" i="1" s="1"/>
  <c r="C749" i="1"/>
  <c r="G749" i="1" s="1"/>
  <c r="D748" i="1"/>
  <c r="H748" i="1" s="1"/>
  <c r="C748" i="1"/>
  <c r="D747" i="1"/>
  <c r="H747" i="1" s="1"/>
  <c r="C747" i="1"/>
  <c r="G747" i="1" s="1"/>
  <c r="D746" i="1"/>
  <c r="H746" i="1" s="1"/>
  <c r="C746" i="1"/>
  <c r="D745" i="1"/>
  <c r="H745" i="1" s="1"/>
  <c r="C745" i="1"/>
  <c r="D744" i="1"/>
  <c r="H744" i="1" s="1"/>
  <c r="C744" i="1"/>
  <c r="G744" i="1" s="1"/>
  <c r="D743" i="1"/>
  <c r="H743" i="1" s="1"/>
  <c r="C743" i="1"/>
  <c r="G743" i="1" s="1"/>
  <c r="D742" i="1"/>
  <c r="H742" i="1" s="1"/>
  <c r="C742" i="1"/>
  <c r="G742" i="1" s="1"/>
  <c r="D741" i="1"/>
  <c r="H741" i="1" s="1"/>
  <c r="C741" i="1"/>
  <c r="D740" i="1"/>
  <c r="H740" i="1" s="1"/>
  <c r="C740" i="1"/>
  <c r="G740" i="1" s="1"/>
  <c r="D739" i="1"/>
  <c r="H739" i="1" s="1"/>
  <c r="C739" i="1"/>
  <c r="D738" i="1"/>
  <c r="H738" i="1" s="1"/>
  <c r="C738" i="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D722" i="1"/>
  <c r="H722" i="1" s="1"/>
  <c r="C722" i="1"/>
  <c r="G722" i="1" s="1"/>
  <c r="D721" i="1"/>
  <c r="H721" i="1" s="1"/>
  <c r="C721" i="1"/>
  <c r="D720" i="1"/>
  <c r="H720" i="1" s="1"/>
  <c r="C720" i="1"/>
  <c r="D719" i="1"/>
  <c r="H719" i="1" s="1"/>
  <c r="C719" i="1"/>
  <c r="G719" i="1" s="1"/>
  <c r="D718" i="1"/>
  <c r="H718" i="1" s="1"/>
  <c r="C718" i="1"/>
  <c r="D717" i="1"/>
  <c r="H717" i="1" s="1"/>
  <c r="C717" i="1"/>
  <c r="G717" i="1" s="1"/>
  <c r="D716" i="1"/>
  <c r="H716" i="1" s="1"/>
  <c r="C716" i="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D709" i="1"/>
  <c r="H709" i="1" s="1"/>
  <c r="C709" i="1"/>
  <c r="D708" i="1"/>
  <c r="H708" i="1" s="1"/>
  <c r="C708" i="1"/>
  <c r="D707" i="1"/>
  <c r="H707" i="1" s="1"/>
  <c r="C707" i="1"/>
  <c r="D706" i="1"/>
  <c r="H706" i="1" s="1"/>
  <c r="C706" i="1"/>
  <c r="G706" i="1" s="1"/>
  <c r="D705" i="1"/>
  <c r="H705" i="1" s="1"/>
  <c r="C705" i="1"/>
  <c r="D704" i="1"/>
  <c r="H704" i="1" s="1"/>
  <c r="C704" i="1"/>
  <c r="D703" i="1"/>
  <c r="H703" i="1" s="1"/>
  <c r="C703" i="1"/>
  <c r="D702" i="1"/>
  <c r="H702" i="1" s="1"/>
  <c r="C702" i="1"/>
  <c r="D701" i="1"/>
  <c r="H701" i="1" s="1"/>
  <c r="C701" i="1"/>
  <c r="D700" i="1"/>
  <c r="H700" i="1" s="1"/>
  <c r="C700" i="1"/>
  <c r="G700" i="1" s="1"/>
  <c r="D699" i="1"/>
  <c r="H699" i="1" s="1"/>
  <c r="C699" i="1"/>
  <c r="G699" i="1" s="1"/>
  <c r="D698" i="1"/>
  <c r="H698" i="1" s="1"/>
  <c r="C698" i="1"/>
  <c r="G698" i="1" s="1"/>
  <c r="D697" i="1"/>
  <c r="H697" i="1" s="1"/>
  <c r="C697" i="1"/>
  <c r="D696" i="1"/>
  <c r="H696" i="1" s="1"/>
  <c r="C696" i="1"/>
  <c r="G696" i="1" s="1"/>
  <c r="D695" i="1"/>
  <c r="H695" i="1" s="1"/>
  <c r="C695" i="1"/>
  <c r="G695" i="1" s="1"/>
  <c r="D694" i="1"/>
  <c r="H694" i="1" s="1"/>
  <c r="C694" i="1"/>
  <c r="D693" i="1"/>
  <c r="H693" i="1" s="1"/>
  <c r="C693" i="1"/>
  <c r="G693" i="1" s="1"/>
  <c r="D692" i="1"/>
  <c r="H692" i="1" s="1"/>
  <c r="C692" i="1"/>
  <c r="G692" i="1" s="1"/>
  <c r="D691" i="1"/>
  <c r="H691" i="1" s="1"/>
  <c r="C691" i="1"/>
  <c r="G691" i="1" s="1"/>
  <c r="D690" i="1"/>
  <c r="H690" i="1" s="1"/>
  <c r="C690" i="1"/>
  <c r="G690" i="1" s="1"/>
  <c r="D689" i="1"/>
  <c r="H689" i="1" s="1"/>
  <c r="C689" i="1"/>
  <c r="D688" i="1"/>
  <c r="H688" i="1" s="1"/>
  <c r="C688" i="1"/>
  <c r="G688" i="1" s="1"/>
  <c r="D687" i="1"/>
  <c r="H687" i="1" s="1"/>
  <c r="C687" i="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D673" i="1"/>
  <c r="H673" i="1" s="1"/>
  <c r="C673" i="1"/>
  <c r="D672" i="1"/>
  <c r="H672" i="1" s="1"/>
  <c r="C672" i="1"/>
  <c r="D671" i="1"/>
  <c r="H671" i="1" s="1"/>
  <c r="C671" i="1"/>
  <c r="D670" i="1"/>
  <c r="H670" i="1" s="1"/>
  <c r="C670" i="1"/>
  <c r="G670" i="1" s="1"/>
  <c r="D669" i="1"/>
  <c r="H669" i="1" s="1"/>
  <c r="C669" i="1"/>
  <c r="G669" i="1" s="1"/>
  <c r="D668" i="1"/>
  <c r="H668" i="1" s="1"/>
  <c r="C668" i="1"/>
  <c r="G668" i="1" s="1"/>
  <c r="D667" i="1"/>
  <c r="H667" i="1" s="1"/>
  <c r="C667" i="1"/>
  <c r="G667" i="1" s="1"/>
  <c r="D666" i="1"/>
  <c r="H666" i="1" s="1"/>
  <c r="C666" i="1"/>
  <c r="D665" i="1"/>
  <c r="C665" i="1"/>
  <c r="H665" i="1" s="1"/>
  <c r="D664" i="1"/>
  <c r="C664" i="1"/>
  <c r="D663" i="1"/>
  <c r="C663" i="1"/>
  <c r="D662" i="1"/>
  <c r="C662" i="1"/>
  <c r="D661" i="1"/>
  <c r="C661" i="1"/>
  <c r="H661" i="1" s="1"/>
  <c r="D660" i="1"/>
  <c r="C660" i="1"/>
  <c r="H660" i="1" s="1"/>
  <c r="D659" i="1"/>
  <c r="C659" i="1"/>
  <c r="H659" i="1" s="1"/>
  <c r="D658" i="1"/>
  <c r="H658" i="1" s="1"/>
  <c r="C658" i="1"/>
  <c r="G658" i="1" s="1"/>
  <c r="D657" i="1"/>
  <c r="H657" i="1" s="1"/>
  <c r="C657" i="1"/>
  <c r="D656" i="1"/>
  <c r="H656" i="1" s="1"/>
  <c r="C656" i="1"/>
  <c r="D655" i="1"/>
  <c r="H655" i="1" s="1"/>
  <c r="C655" i="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G647" i="1" s="1"/>
  <c r="D646" i="1"/>
  <c r="C646" i="1"/>
  <c r="H646" i="1" s="1"/>
  <c r="D645" i="1"/>
  <c r="C645" i="1"/>
  <c r="H645" i="1" s="1"/>
  <c r="D644" i="1"/>
  <c r="H644" i="1" s="1"/>
  <c r="C644" i="1"/>
  <c r="G644" i="1" s="1"/>
  <c r="D643" i="1"/>
  <c r="H643" i="1" s="1"/>
  <c r="C643" i="1"/>
  <c r="G643" i="1" s="1"/>
  <c r="D642" i="1"/>
  <c r="H642" i="1" s="1"/>
  <c r="C642" i="1"/>
  <c r="G642" i="1" s="1"/>
  <c r="D641" i="1"/>
  <c r="H641" i="1" s="1"/>
  <c r="C641" i="1"/>
  <c r="G641" i="1" s="1"/>
  <c r="D637" i="1"/>
  <c r="C637" i="1"/>
  <c r="H637"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D621" i="1"/>
  <c r="C621" i="1"/>
  <c r="H621" i="1" s="1"/>
  <c r="D620" i="1"/>
  <c r="C620" i="1"/>
  <c r="D619" i="1"/>
  <c r="C619" i="1"/>
  <c r="D618" i="1"/>
  <c r="C618" i="1"/>
  <c r="H618" i="1" s="1"/>
  <c r="D617" i="1"/>
  <c r="C617" i="1"/>
  <c r="H617" i="1" s="1"/>
  <c r="D616" i="1"/>
  <c r="C616" i="1"/>
  <c r="H616" i="1" s="1"/>
  <c r="D615" i="1"/>
  <c r="C615" i="1"/>
  <c r="D614" i="1"/>
  <c r="C614" i="1"/>
  <c r="H614" i="1" s="1"/>
  <c r="D613" i="1"/>
  <c r="C613" i="1"/>
  <c r="D612" i="1"/>
  <c r="C612" i="1"/>
  <c r="H612" i="1" s="1"/>
  <c r="D611" i="1"/>
  <c r="C611" i="1"/>
  <c r="D610" i="1"/>
  <c r="C610" i="1"/>
  <c r="H610" i="1" s="1"/>
  <c r="D609" i="1"/>
  <c r="C609" i="1"/>
  <c r="D608" i="1"/>
  <c r="C608" i="1"/>
  <c r="H608" i="1" s="1"/>
  <c r="D607" i="1"/>
  <c r="C607" i="1"/>
  <c r="D606" i="1"/>
  <c r="C606" i="1"/>
  <c r="D605" i="1"/>
  <c r="C605" i="1"/>
  <c r="H605" i="1" s="1"/>
  <c r="D604" i="1"/>
  <c r="C604" i="1"/>
  <c r="D603" i="1"/>
  <c r="C603" i="1"/>
  <c r="H603" i="1" s="1"/>
  <c r="D602" i="1"/>
  <c r="C602" i="1"/>
  <c r="H602" i="1" s="1"/>
  <c r="D601" i="1"/>
  <c r="H601" i="1" s="1"/>
  <c r="C601" i="1"/>
  <c r="D600" i="1"/>
  <c r="C600" i="1"/>
  <c r="H600" i="1" s="1"/>
  <c r="D599" i="1"/>
  <c r="C599" i="1"/>
  <c r="D598" i="1"/>
  <c r="C598" i="1"/>
  <c r="D597" i="1"/>
  <c r="C597" i="1"/>
  <c r="H597" i="1" s="1"/>
  <c r="D596" i="1"/>
  <c r="C596" i="1"/>
  <c r="H596" i="1" s="1"/>
  <c r="D595" i="1"/>
  <c r="C595" i="1"/>
  <c r="H595" i="1" s="1"/>
  <c r="D594" i="1"/>
  <c r="C594" i="1"/>
  <c r="H594" i="1" s="1"/>
  <c r="D593" i="1"/>
  <c r="C593" i="1"/>
  <c r="H593" i="1" s="1"/>
  <c r="D592" i="1"/>
  <c r="C592" i="1"/>
  <c r="D591" i="1"/>
  <c r="C591" i="1"/>
  <c r="D590" i="1"/>
  <c r="C590" i="1"/>
  <c r="D589" i="1"/>
  <c r="H589" i="1" s="1"/>
  <c r="C589" i="1"/>
  <c r="G589" i="1" s="1"/>
  <c r="D588" i="1"/>
  <c r="H588" i="1" s="1"/>
  <c r="C588" i="1"/>
  <c r="D587" i="1"/>
  <c r="H587" i="1" s="1"/>
  <c r="C587" i="1"/>
  <c r="D586" i="1"/>
  <c r="H586" i="1" s="1"/>
  <c r="C586" i="1"/>
  <c r="D585" i="1"/>
  <c r="H585" i="1" s="1"/>
  <c r="C585" i="1"/>
  <c r="D584" i="1"/>
  <c r="H584" i="1" s="1"/>
  <c r="C584" i="1"/>
  <c r="D583" i="1"/>
  <c r="C583" i="1"/>
  <c r="H583" i="1" s="1"/>
  <c r="D582" i="1"/>
  <c r="C582" i="1"/>
  <c r="H582" i="1" s="1"/>
  <c r="D581" i="1"/>
  <c r="C581" i="1"/>
  <c r="H581" i="1" s="1"/>
  <c r="D580" i="1"/>
  <c r="C580" i="1"/>
  <c r="H580" i="1" s="1"/>
  <c r="C579" i="1"/>
  <c r="D578" i="1"/>
  <c r="C578" i="1"/>
  <c r="H578" i="1" s="1"/>
  <c r="D577" i="1"/>
  <c r="C577" i="1"/>
  <c r="D576" i="1"/>
  <c r="C576" i="1"/>
  <c r="H576" i="1" s="1"/>
  <c r="D575" i="1"/>
  <c r="C575" i="1"/>
  <c r="C574" i="1"/>
  <c r="D573" i="1"/>
  <c r="C573" i="1"/>
  <c r="H573" i="1" s="1"/>
  <c r="D572" i="1"/>
  <c r="C572" i="1"/>
  <c r="H572" i="1" s="1"/>
  <c r="D571" i="1"/>
  <c r="H571" i="1" s="1"/>
  <c r="C571" i="1"/>
  <c r="G571" i="1" s="1"/>
  <c r="D570" i="1"/>
  <c r="C570" i="1"/>
  <c r="H570" i="1" s="1"/>
  <c r="D569" i="1"/>
  <c r="C569" i="1"/>
  <c r="H569" i="1" s="1"/>
  <c r="D568" i="1"/>
  <c r="H568" i="1" s="1"/>
  <c r="C568" i="1"/>
  <c r="G568" i="1" s="1"/>
  <c r="D567" i="1"/>
  <c r="C567" i="1"/>
  <c r="H567" i="1" s="1"/>
  <c r="D566" i="1"/>
  <c r="H566" i="1" s="1"/>
  <c r="C566" i="1"/>
  <c r="D565" i="1"/>
  <c r="H565" i="1" s="1"/>
  <c r="C565" i="1"/>
  <c r="D564" i="1"/>
  <c r="H564" i="1" s="1"/>
  <c r="C564" i="1"/>
  <c r="D563" i="1"/>
  <c r="H563" i="1" s="1"/>
  <c r="C563" i="1"/>
  <c r="D562" i="1"/>
  <c r="H562" i="1" s="1"/>
  <c r="C562" i="1"/>
  <c r="D561" i="1"/>
  <c r="H561" i="1" s="1"/>
  <c r="C561" i="1"/>
  <c r="D560" i="1"/>
  <c r="H560" i="1" s="1"/>
  <c r="C560" i="1"/>
  <c r="D559" i="1"/>
  <c r="H559" i="1" s="1"/>
  <c r="C559" i="1"/>
  <c r="D558" i="1"/>
  <c r="C558" i="1"/>
  <c r="H558" i="1" s="1"/>
  <c r="D557" i="1"/>
  <c r="H557" i="1" s="1"/>
  <c r="C557" i="1"/>
  <c r="D556" i="1"/>
  <c r="H556" i="1" s="1"/>
  <c r="C556" i="1"/>
  <c r="G556" i="1" s="1"/>
  <c r="D555" i="1"/>
  <c r="C555" i="1"/>
  <c r="H555" i="1" s="1"/>
  <c r="D554" i="1"/>
  <c r="H554" i="1" s="1"/>
  <c r="C554" i="1"/>
  <c r="D553" i="1"/>
  <c r="C553" i="1"/>
  <c r="H553" i="1" s="1"/>
  <c r="D552" i="1"/>
  <c r="C552" i="1"/>
  <c r="H552" i="1" s="1"/>
  <c r="D551" i="1"/>
  <c r="H551" i="1" s="1"/>
  <c r="C551" i="1"/>
  <c r="G551" i="1" s="1"/>
  <c r="D550" i="1"/>
  <c r="H550" i="1" s="1"/>
  <c r="C550" i="1"/>
  <c r="D549" i="1"/>
  <c r="H549" i="1" s="1"/>
  <c r="C549" i="1"/>
  <c r="D548" i="1"/>
  <c r="H548" i="1" s="1"/>
  <c r="C548" i="1"/>
  <c r="D547" i="1"/>
  <c r="C547" i="1"/>
  <c r="H547" i="1" s="1"/>
  <c r="D546" i="1"/>
  <c r="C546" i="1"/>
  <c r="H546" i="1" s="1"/>
  <c r="D545" i="1"/>
  <c r="C545" i="1"/>
  <c r="H545" i="1" s="1"/>
  <c r="D544" i="1"/>
  <c r="C544" i="1"/>
  <c r="D543" i="1"/>
  <c r="C543" i="1"/>
  <c r="H543" i="1" s="1"/>
  <c r="D542" i="1"/>
  <c r="C542" i="1"/>
  <c r="H542" i="1" s="1"/>
  <c r="D541" i="1"/>
  <c r="C541" i="1"/>
  <c r="H541" i="1" s="1"/>
  <c r="D540" i="1"/>
  <c r="C540" i="1"/>
  <c r="H540" i="1" s="1"/>
  <c r="D539" i="1"/>
  <c r="C539" i="1"/>
  <c r="D538" i="1"/>
  <c r="C538" i="1"/>
  <c r="H538" i="1" s="1"/>
  <c r="D537" i="1"/>
  <c r="C537" i="1"/>
  <c r="D536" i="1"/>
  <c r="H536" i="1" s="1"/>
  <c r="C536" i="1"/>
  <c r="G536" i="1" s="1"/>
  <c r="D535" i="1"/>
  <c r="H535" i="1" s="1"/>
  <c r="C535" i="1"/>
  <c r="G535" i="1" s="1"/>
  <c r="D534" i="1"/>
  <c r="C534" i="1"/>
  <c r="H534" i="1" s="1"/>
  <c r="D533" i="1"/>
  <c r="C533" i="1"/>
  <c r="H533" i="1" s="1"/>
  <c r="D532" i="1"/>
  <c r="C532" i="1"/>
  <c r="D531" i="1"/>
  <c r="C531" i="1"/>
  <c r="H531" i="1" s="1"/>
  <c r="D530" i="1"/>
  <c r="C530" i="1"/>
  <c r="H530" i="1" s="1"/>
  <c r="D529" i="1"/>
  <c r="H529" i="1" s="1"/>
  <c r="C529" i="1"/>
  <c r="G529" i="1" s="1"/>
  <c r="D528" i="1"/>
  <c r="C528" i="1"/>
  <c r="H528" i="1" s="1"/>
  <c r="D527" i="1"/>
  <c r="C527" i="1"/>
  <c r="D526" i="1"/>
  <c r="C526" i="1"/>
  <c r="H526" i="1" s="1"/>
  <c r="D525" i="1"/>
  <c r="C525" i="1"/>
  <c r="H525" i="1" s="1"/>
  <c r="D524" i="1"/>
  <c r="H524" i="1" s="1"/>
  <c r="C524" i="1"/>
  <c r="C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D513" i="1"/>
  <c r="H513" i="1" s="1"/>
  <c r="C513" i="1"/>
  <c r="D512" i="1"/>
  <c r="C512" i="1"/>
  <c r="H512" i="1" s="1"/>
  <c r="D511" i="1"/>
  <c r="C511" i="1"/>
  <c r="H511" i="1" s="1"/>
  <c r="D510" i="1"/>
  <c r="C510" i="1"/>
  <c r="H510" i="1" s="1"/>
  <c r="D509" i="1"/>
  <c r="D508" i="1"/>
  <c r="C508" i="1"/>
  <c r="H508" i="1" s="1"/>
  <c r="D507" i="1"/>
  <c r="H507" i="1" s="1"/>
  <c r="C507" i="1"/>
  <c r="G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D490" i="1"/>
  <c r="C490" i="1"/>
  <c r="D489" i="1"/>
  <c r="C489" i="1"/>
  <c r="D488" i="1"/>
  <c r="C488" i="1"/>
  <c r="H488" i="1" s="1"/>
  <c r="D487" i="1"/>
  <c r="C487" i="1"/>
  <c r="H487" i="1" s="1"/>
  <c r="D486" i="1"/>
  <c r="C486" i="1"/>
  <c r="H486" i="1" s="1"/>
  <c r="D485" i="1"/>
  <c r="C485" i="1"/>
  <c r="H485" i="1" s="1"/>
  <c r="D484" i="1"/>
  <c r="C484" i="1"/>
  <c r="H484" i="1" s="1"/>
  <c r="D483" i="1"/>
  <c r="C483" i="1"/>
  <c r="D482" i="1"/>
  <c r="C482" i="1"/>
  <c r="H482" i="1" s="1"/>
  <c r="D481" i="1"/>
  <c r="C481" i="1"/>
  <c r="H481" i="1" s="1"/>
  <c r="D480" i="1"/>
  <c r="C480" i="1"/>
  <c r="D479" i="1"/>
  <c r="H479" i="1" s="1"/>
  <c r="C479" i="1"/>
  <c r="D478" i="1"/>
  <c r="H478" i="1" s="1"/>
  <c r="C478" i="1"/>
  <c r="D477" i="1"/>
  <c r="H477" i="1" s="1"/>
  <c r="C477" i="1"/>
  <c r="D476" i="1"/>
  <c r="H476" i="1" s="1"/>
  <c r="C476" i="1"/>
  <c r="D475" i="1"/>
  <c r="C475" i="1"/>
  <c r="D474" i="1"/>
  <c r="C474" i="1"/>
  <c r="D473" i="1"/>
  <c r="H473" i="1" s="1"/>
  <c r="C473" i="1"/>
  <c r="D472" i="1"/>
  <c r="C472" i="1"/>
  <c r="D471" i="1"/>
  <c r="C471" i="1"/>
  <c r="D470" i="1"/>
  <c r="H470" i="1" s="1"/>
  <c r="C470" i="1"/>
  <c r="D469" i="1"/>
  <c r="H469" i="1" s="1"/>
  <c r="C469" i="1"/>
  <c r="D468" i="1"/>
  <c r="H468" i="1" s="1"/>
  <c r="C468" i="1"/>
  <c r="G468" i="1" s="1"/>
  <c r="D467" i="1"/>
  <c r="C467" i="1"/>
  <c r="D466" i="1"/>
  <c r="C466" i="1"/>
  <c r="D465" i="1"/>
  <c r="C465" i="1"/>
  <c r="H465" i="1" s="1"/>
  <c r="D464" i="1"/>
  <c r="C464" i="1"/>
  <c r="D463" i="1"/>
  <c r="C463" i="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D445" i="1"/>
  <c r="C445" i="1"/>
  <c r="D444" i="1"/>
  <c r="C444" i="1"/>
  <c r="H444" i="1" s="1"/>
  <c r="D443" i="1"/>
  <c r="C443" i="1"/>
  <c r="H443" i="1" s="1"/>
  <c r="D442" i="1"/>
  <c r="C442" i="1"/>
  <c r="H442" i="1" s="1"/>
  <c r="D441" i="1"/>
  <c r="C441" i="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H429" i="1" s="1"/>
  <c r="C429" i="1"/>
  <c r="G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D418" i="1"/>
  <c r="C418" i="1"/>
  <c r="H418" i="1" s="1"/>
  <c r="D417" i="1"/>
  <c r="C417" i="1"/>
  <c r="H417" i="1" s="1"/>
  <c r="D416" i="1"/>
  <c r="C416" i="1"/>
  <c r="D413" i="1"/>
  <c r="C413" i="1"/>
  <c r="H413" i="1" s="1"/>
  <c r="D412" i="1"/>
  <c r="C412" i="1"/>
  <c r="D411" i="1"/>
  <c r="C411" i="1"/>
  <c r="H411" i="1" s="1"/>
  <c r="D406" i="1"/>
  <c r="H406" i="1" s="1"/>
  <c r="C406" i="1"/>
  <c r="G406" i="1" s="1"/>
  <c r="D405" i="1"/>
  <c r="H405" i="1" s="1"/>
  <c r="C405" i="1"/>
  <c r="G405" i="1" s="1"/>
  <c r="D404" i="1"/>
  <c r="H404" i="1" s="1"/>
  <c r="C404" i="1"/>
  <c r="G404" i="1" s="1"/>
  <c r="D401" i="1"/>
  <c r="C401" i="1"/>
  <c r="H401" i="1" s="1"/>
  <c r="D400" i="1"/>
  <c r="C400" i="1"/>
  <c r="D399" i="1"/>
  <c r="C399" i="1"/>
  <c r="D398" i="1"/>
  <c r="C398" i="1"/>
  <c r="H398" i="1" s="1"/>
  <c r="C397" i="1"/>
  <c r="D396" i="1"/>
  <c r="C396" i="1"/>
  <c r="D395" i="1"/>
  <c r="C395" i="1"/>
  <c r="D394" i="1"/>
  <c r="C394" i="1"/>
  <c r="H394" i="1" s="1"/>
  <c r="D393" i="1"/>
  <c r="C393" i="1"/>
  <c r="D392" i="1"/>
  <c r="C392" i="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D369" i="1"/>
  <c r="C369" i="1"/>
  <c r="H369" i="1" s="1"/>
  <c r="D368" i="1"/>
  <c r="C368" i="1"/>
  <c r="H368" i="1" s="1"/>
  <c r="D367" i="1"/>
  <c r="C367" i="1"/>
  <c r="H367" i="1" s="1"/>
  <c r="D366" i="1"/>
  <c r="C366" i="1"/>
  <c r="H366" i="1" s="1"/>
  <c r="D365" i="1"/>
  <c r="C365" i="1"/>
  <c r="D364" i="1"/>
  <c r="C364" i="1"/>
  <c r="D363" i="1"/>
  <c r="C363" i="1"/>
  <c r="H363" i="1" s="1"/>
  <c r="D362" i="1"/>
  <c r="C362" i="1"/>
  <c r="D361" i="1"/>
  <c r="C361" i="1"/>
  <c r="H361" i="1" s="1"/>
  <c r="D360" i="1"/>
  <c r="H360" i="1" s="1"/>
  <c r="C360" i="1"/>
  <c r="D359" i="1"/>
  <c r="H359" i="1" s="1"/>
  <c r="C359" i="1"/>
  <c r="D358" i="1"/>
  <c r="H358" i="1" s="1"/>
  <c r="C358" i="1"/>
  <c r="D357" i="1"/>
  <c r="H357" i="1" s="1"/>
  <c r="C357" i="1"/>
  <c r="D356" i="1"/>
  <c r="H356" i="1" s="1"/>
  <c r="C356" i="1"/>
  <c r="G356" i="1" s="1"/>
  <c r="D355" i="1"/>
  <c r="H355" i="1" s="1"/>
  <c r="C355" i="1"/>
  <c r="D354" i="1"/>
  <c r="H354" i="1" s="1"/>
  <c r="C354" i="1"/>
  <c r="G354" i="1" s="1"/>
  <c r="D353" i="1"/>
  <c r="H353" i="1" s="1"/>
  <c r="C353" i="1"/>
  <c r="D352" i="1"/>
  <c r="H352" i="1" s="1"/>
  <c r="C352" i="1"/>
  <c r="D351" i="1"/>
  <c r="C351" i="1"/>
  <c r="D350" i="1"/>
  <c r="C350" i="1"/>
  <c r="H350" i="1" s="1"/>
  <c r="D349" i="1"/>
  <c r="C349" i="1"/>
  <c r="H349" i="1" s="1"/>
  <c r="D348" i="1"/>
  <c r="C348" i="1"/>
  <c r="H348" i="1" s="1"/>
  <c r="D347" i="1"/>
  <c r="C347" i="1"/>
  <c r="H347" i="1" s="1"/>
  <c r="C346" i="1"/>
  <c r="D344" i="1"/>
  <c r="H344" i="1" s="1"/>
  <c r="C344" i="1"/>
  <c r="D343" i="1"/>
  <c r="H343" i="1" s="1"/>
  <c r="C343" i="1"/>
  <c r="D342" i="1"/>
  <c r="H342" i="1" s="1"/>
  <c r="C342" i="1"/>
  <c r="D341" i="1"/>
  <c r="H341" i="1" s="1"/>
  <c r="C341" i="1"/>
  <c r="D340" i="1"/>
  <c r="H340" i="1" s="1"/>
  <c r="C340" i="1"/>
  <c r="D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G329" i="1" s="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G317" i="1" s="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G309" i="1" s="1"/>
  <c r="D308" i="1"/>
  <c r="H308" i="1" s="1"/>
  <c r="C308" i="1"/>
  <c r="D307" i="1"/>
  <c r="H307" i="1" s="1"/>
  <c r="C307" i="1"/>
  <c r="D306" i="1"/>
  <c r="H306" i="1" s="1"/>
  <c r="C306"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G298" i="1" s="1"/>
  <c r="D297" i="1"/>
  <c r="H297" i="1" s="1"/>
  <c r="C297" i="1"/>
  <c r="G297" i="1" s="1"/>
  <c r="D296" i="1"/>
  <c r="H296" i="1" s="1"/>
  <c r="C296" i="1"/>
  <c r="C295" i="1"/>
  <c r="C294" i="1"/>
  <c r="D292" i="1"/>
  <c r="H292" i="1" s="1"/>
  <c r="C292" i="1"/>
  <c r="G292" i="1" s="1"/>
  <c r="D291" i="1"/>
  <c r="H291" i="1" s="1"/>
  <c r="C291" i="1"/>
  <c r="G291" i="1" s="1"/>
  <c r="D290" i="1"/>
  <c r="H290" i="1" s="1"/>
  <c r="C290" i="1"/>
  <c r="D289" i="1"/>
  <c r="H289" i="1" s="1"/>
  <c r="C289" i="1"/>
  <c r="D288" i="1"/>
  <c r="H288" i="1" s="1"/>
  <c r="C288" i="1"/>
  <c r="D284" i="1"/>
  <c r="H284" i="1" s="1"/>
  <c r="C284" i="1"/>
  <c r="D283" i="1"/>
  <c r="H283" i="1" s="1"/>
  <c r="C283" i="1"/>
  <c r="D282" i="1"/>
  <c r="H282" i="1" s="1"/>
  <c r="C282" i="1"/>
  <c r="D281" i="1"/>
  <c r="H281" i="1" s="1"/>
  <c r="C281" i="1"/>
  <c r="G281" i="1" s="1"/>
  <c r="D280" i="1"/>
  <c r="H280" i="1" s="1"/>
  <c r="C280" i="1"/>
  <c r="G280" i="1" s="1"/>
  <c r="D279" i="1"/>
  <c r="H279" i="1" s="1"/>
  <c r="C279" i="1"/>
  <c r="D278" i="1"/>
  <c r="H278" i="1" s="1"/>
  <c r="C278" i="1"/>
  <c r="D277" i="1"/>
  <c r="H277" i="1" s="1"/>
  <c r="C277" i="1"/>
  <c r="G277" i="1" s="1"/>
  <c r="D276" i="1"/>
  <c r="H276" i="1" s="1"/>
  <c r="C276" i="1"/>
  <c r="G276" i="1" s="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G266" i="1" s="1"/>
  <c r="D265" i="1"/>
  <c r="H265" i="1" s="1"/>
  <c r="C265" i="1"/>
  <c r="D264" i="1"/>
  <c r="H264" i="1" s="1"/>
  <c r="C264" i="1"/>
  <c r="D263" i="1"/>
  <c r="H263" i="1" s="1"/>
  <c r="C263" i="1"/>
  <c r="D262" i="1"/>
  <c r="H262" i="1" s="1"/>
  <c r="C262" i="1"/>
  <c r="D261" i="1"/>
  <c r="H261" i="1" s="1"/>
  <c r="C261" i="1"/>
  <c r="D260" i="1"/>
  <c r="H260" i="1" s="1"/>
  <c r="C260" i="1"/>
  <c r="C259" i="1"/>
  <c r="D258" i="1"/>
  <c r="H258" i="1" s="1"/>
  <c r="C258" i="1"/>
  <c r="D257" i="1"/>
  <c r="H257" i="1" s="1"/>
  <c r="C257" i="1"/>
  <c r="G257" i="1" s="1"/>
  <c r="D256" i="1"/>
  <c r="H256" i="1" s="1"/>
  <c r="C256" i="1"/>
  <c r="G256" i="1" s="1"/>
  <c r="D255" i="1"/>
  <c r="H255" i="1" s="1"/>
  <c r="C255" i="1"/>
  <c r="D254" i="1"/>
  <c r="H254" i="1" s="1"/>
  <c r="C254" i="1"/>
  <c r="D253" i="1"/>
  <c r="H253" i="1" s="1"/>
  <c r="C253" i="1"/>
  <c r="D252" i="1"/>
  <c r="H252" i="1" s="1"/>
  <c r="C252" i="1"/>
  <c r="D251" i="1"/>
  <c r="H251" i="1" s="1"/>
  <c r="C251" i="1"/>
  <c r="D250" i="1"/>
  <c r="H250" i="1" s="1"/>
  <c r="C250" i="1"/>
  <c r="D249" i="1"/>
  <c r="H249" i="1" s="1"/>
  <c r="C249" i="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G238" i="1" s="1"/>
  <c r="D237" i="1"/>
  <c r="H237" i="1" s="1"/>
  <c r="C237" i="1"/>
  <c r="D236" i="1"/>
  <c r="H236" i="1" s="1"/>
  <c r="C236" i="1"/>
  <c r="D235" i="1"/>
  <c r="H235" i="1" s="1"/>
  <c r="C235" i="1"/>
  <c r="G235" i="1" s="1"/>
  <c r="D234" i="1"/>
  <c r="H234" i="1" s="1"/>
  <c r="C234" i="1"/>
  <c r="D233" i="1"/>
  <c r="H233" i="1" s="1"/>
  <c r="C233" i="1"/>
  <c r="D232" i="1"/>
  <c r="H232" i="1" s="1"/>
  <c r="C232" i="1"/>
  <c r="D231" i="1"/>
  <c r="H231" i="1" s="1"/>
  <c r="C231" i="1"/>
  <c r="D230" i="1"/>
  <c r="H230" i="1" s="1"/>
  <c r="C230" i="1"/>
  <c r="G230" i="1" s="1"/>
  <c r="D229" i="1"/>
  <c r="H229" i="1" s="1"/>
  <c r="C229" i="1"/>
  <c r="G229" i="1" s="1"/>
  <c r="D228" i="1"/>
  <c r="H228" i="1" s="1"/>
  <c r="C228" i="1"/>
  <c r="G228" i="1" s="1"/>
  <c r="D227" i="1"/>
  <c r="H227" i="1" s="1"/>
  <c r="C227" i="1"/>
  <c r="D226" i="1"/>
  <c r="H226" i="1" s="1"/>
  <c r="C226" i="1"/>
  <c r="G226" i="1" s="1"/>
  <c r="D225" i="1"/>
  <c r="H225" i="1" s="1"/>
  <c r="C225" i="1"/>
  <c r="D224" i="1"/>
  <c r="H224" i="1" s="1"/>
  <c r="C224" i="1"/>
  <c r="D223" i="1"/>
  <c r="H223" i="1" s="1"/>
  <c r="C223" i="1"/>
  <c r="D222" i="1"/>
  <c r="H222" i="1" s="1"/>
  <c r="C222" i="1"/>
  <c r="G222" i="1" s="1"/>
  <c r="D221" i="1"/>
  <c r="H221" i="1" s="1"/>
  <c r="C221" i="1"/>
  <c r="D220" i="1"/>
  <c r="H220" i="1" s="1"/>
  <c r="C220"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H209" i="1" s="1"/>
  <c r="C209" i="1"/>
  <c r="D208" i="1"/>
  <c r="H208" i="1" s="1"/>
  <c r="C208" i="1"/>
  <c r="G208" i="1" s="1"/>
  <c r="D207" i="1"/>
  <c r="H207" i="1" s="1"/>
  <c r="C207" i="1"/>
  <c r="D206" i="1"/>
  <c r="H206" i="1" s="1"/>
  <c r="C206" i="1"/>
  <c r="D205" i="1"/>
  <c r="H205" i="1" s="1"/>
  <c r="C205" i="1"/>
  <c r="G205" i="1" s="1"/>
  <c r="D204" i="1"/>
  <c r="H204" i="1" s="1"/>
  <c r="C204" i="1"/>
  <c r="G204" i="1" s="1"/>
  <c r="D203" i="1"/>
  <c r="H203" i="1" s="1"/>
  <c r="C203" i="1"/>
  <c r="D202" i="1"/>
  <c r="H202" i="1" s="1"/>
  <c r="C202" i="1"/>
  <c r="D201" i="1"/>
  <c r="H201" i="1" s="1"/>
  <c r="C201" i="1"/>
  <c r="G201" i="1" s="1"/>
  <c r="D200" i="1"/>
  <c r="H200" i="1" s="1"/>
  <c r="C200" i="1"/>
  <c r="D199" i="1"/>
  <c r="H199" i="1" s="1"/>
  <c r="C199" i="1"/>
  <c r="G199" i="1" s="1"/>
  <c r="D198" i="1"/>
  <c r="H198" i="1" s="1"/>
  <c r="C198" i="1"/>
  <c r="D197" i="1"/>
  <c r="H197" i="1" s="1"/>
  <c r="C197" i="1"/>
  <c r="D196" i="1"/>
  <c r="H196" i="1" s="1"/>
  <c r="C196" i="1"/>
  <c r="D195" i="1"/>
  <c r="H195" i="1" s="1"/>
  <c r="C195" i="1"/>
  <c r="G195" i="1" s="1"/>
  <c r="D194" i="1"/>
  <c r="H194" i="1" s="1"/>
  <c r="C194" i="1"/>
  <c r="G194" i="1" s="1"/>
  <c r="D193" i="1"/>
  <c r="H193" i="1" s="1"/>
  <c r="C193" i="1"/>
  <c r="C192" i="1"/>
  <c r="D191" i="1"/>
  <c r="H191" i="1" s="1"/>
  <c r="C191" i="1"/>
  <c r="D190" i="1"/>
  <c r="H190" i="1" s="1"/>
  <c r="C190" i="1"/>
  <c r="D189" i="1"/>
  <c r="H189" i="1" s="1"/>
  <c r="C189" i="1"/>
  <c r="G189" i="1" s="1"/>
  <c r="D188" i="1"/>
  <c r="H188" i="1" s="1"/>
  <c r="C188" i="1"/>
  <c r="D187" i="1"/>
  <c r="H187" i="1" s="1"/>
  <c r="C187" i="1"/>
  <c r="G187" i="1" s="1"/>
  <c r="D186" i="1"/>
  <c r="H186" i="1" s="1"/>
  <c r="C186" i="1"/>
  <c r="D185" i="1"/>
  <c r="H185" i="1" s="1"/>
  <c r="C185" i="1"/>
  <c r="G185" i="1" s="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G176" i="1" s="1"/>
  <c r="D175" i="1"/>
  <c r="H175" i="1" s="1"/>
  <c r="C175" i="1"/>
  <c r="D174" i="1"/>
  <c r="H174" i="1" s="1"/>
  <c r="C174" i="1"/>
  <c r="D173" i="1"/>
  <c r="H173" i="1" s="1"/>
  <c r="C173" i="1"/>
  <c r="D172" i="1"/>
  <c r="H172" i="1" s="1"/>
  <c r="C172" i="1"/>
  <c r="D171" i="1"/>
  <c r="H171" i="1" s="1"/>
  <c r="C171" i="1"/>
  <c r="G171" i="1" s="1"/>
  <c r="D170" i="1"/>
  <c r="H170" i="1" s="1"/>
  <c r="C170" i="1"/>
  <c r="D169" i="1"/>
  <c r="H169" i="1" s="1"/>
  <c r="C169" i="1"/>
  <c r="D168" i="1"/>
  <c r="H168" i="1" s="1"/>
  <c r="C168" i="1"/>
  <c r="D167" i="1"/>
  <c r="H167" i="1" s="1"/>
  <c r="C167" i="1"/>
  <c r="D166" i="1"/>
  <c r="H166" i="1" s="1"/>
  <c r="C166" i="1"/>
  <c r="D165" i="1"/>
  <c r="H165" i="1" s="1"/>
  <c r="C165" i="1"/>
  <c r="D164" i="1"/>
  <c r="H164" i="1" s="1"/>
  <c r="C164" i="1"/>
  <c r="G164" i="1" s="1"/>
  <c r="D163" i="1"/>
  <c r="H163" i="1" s="1"/>
  <c r="C163" i="1"/>
  <c r="D162" i="1"/>
  <c r="H162" i="1" s="1"/>
  <c r="C162" i="1"/>
  <c r="G162" i="1" s="1"/>
  <c r="D161" i="1"/>
  <c r="H161" i="1" s="1"/>
  <c r="C161" i="1"/>
  <c r="D160" i="1"/>
  <c r="H160" i="1" s="1"/>
  <c r="C160" i="1"/>
  <c r="C159" i="1"/>
  <c r="D158" i="1"/>
  <c r="H158" i="1" s="1"/>
  <c r="C158" i="1"/>
  <c r="G158" i="1" s="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D146" i="1"/>
  <c r="H146" i="1" s="1"/>
  <c r="C146" i="1"/>
  <c r="G146" i="1" s="1"/>
  <c r="D145" i="1"/>
  <c r="H145" i="1" s="1"/>
  <c r="C145" i="1"/>
  <c r="D144" i="1"/>
  <c r="H144" i="1" s="1"/>
  <c r="C144" i="1"/>
  <c r="G144" i="1" s="1"/>
  <c r="H143" i="1"/>
  <c r="D143" i="1"/>
  <c r="C143" i="1"/>
  <c r="G143" i="1" s="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D129" i="1"/>
  <c r="H129" i="1" s="1"/>
  <c r="C129" i="1"/>
  <c r="D128" i="1"/>
  <c r="H128" i="1" s="1"/>
  <c r="C128" i="1"/>
  <c r="G128" i="1" s="1"/>
  <c r="D127" i="1"/>
  <c r="H127" i="1" s="1"/>
  <c r="C127" i="1"/>
  <c r="D126" i="1"/>
  <c r="H126" i="1" s="1"/>
  <c r="C126" i="1"/>
  <c r="G126" i="1" s="1"/>
  <c r="D125" i="1"/>
  <c r="H125" i="1" s="1"/>
  <c r="C125" i="1"/>
  <c r="C124" i="1"/>
  <c r="D123" i="1"/>
  <c r="H123" i="1" s="1"/>
  <c r="C123" i="1"/>
  <c r="D122" i="1"/>
  <c r="H122" i="1" s="1"/>
  <c r="C122" i="1"/>
  <c r="H121" i="1"/>
  <c r="D121" i="1"/>
  <c r="C121" i="1"/>
  <c r="G121" i="1" s="1"/>
  <c r="D120" i="1"/>
  <c r="H120" i="1" s="1"/>
  <c r="C120" i="1"/>
  <c r="D119" i="1"/>
  <c r="H119" i="1" s="1"/>
  <c r="C119" i="1"/>
  <c r="G119" i="1" s="1"/>
  <c r="D118" i="1"/>
  <c r="H118" i="1" s="1"/>
  <c r="C118" i="1"/>
  <c r="D117" i="1"/>
  <c r="H117" i="1" s="1"/>
  <c r="C117" i="1"/>
  <c r="D116" i="1"/>
  <c r="H116" i="1" s="1"/>
  <c r="C116" i="1"/>
  <c r="G116" i="1" s="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G104" i="1" s="1"/>
  <c r="D103" i="1"/>
  <c r="H103" i="1" s="1"/>
  <c r="C103" i="1"/>
  <c r="D102" i="1"/>
  <c r="H102" i="1" s="1"/>
  <c r="C102" i="1"/>
  <c r="D101" i="1"/>
  <c r="H101" i="1" s="1"/>
  <c r="C101" i="1"/>
  <c r="D100" i="1"/>
  <c r="H100" i="1" s="1"/>
  <c r="C100" i="1"/>
  <c r="D99" i="1"/>
  <c r="H99" i="1" s="1"/>
  <c r="C99" i="1"/>
  <c r="D98" i="1"/>
  <c r="H98" i="1" s="1"/>
  <c r="C98" i="1"/>
  <c r="D97" i="1"/>
  <c r="H97" i="1" s="1"/>
  <c r="C97" i="1"/>
  <c r="H96" i="1"/>
  <c r="D96" i="1"/>
  <c r="C96" i="1"/>
  <c r="G96" i="1" s="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H83" i="1"/>
  <c r="D83" i="1"/>
  <c r="C83" i="1"/>
  <c r="G83" i="1" s="1"/>
  <c r="D82" i="1"/>
  <c r="H82" i="1" s="1"/>
  <c r="C82" i="1"/>
  <c r="H81" i="1"/>
  <c r="D81" i="1"/>
  <c r="C81" i="1"/>
  <c r="G81" i="1" s="1"/>
  <c r="D80" i="1"/>
  <c r="H80" i="1" s="1"/>
  <c r="C80" i="1"/>
  <c r="D79" i="1"/>
  <c r="H79" i="1" s="1"/>
  <c r="C79" i="1"/>
  <c r="C78" i="1"/>
  <c r="D77" i="1"/>
  <c r="H77" i="1" s="1"/>
  <c r="C77" i="1"/>
  <c r="D76" i="1"/>
  <c r="H76" i="1" s="1"/>
  <c r="C76" i="1"/>
  <c r="G76" i="1" s="1"/>
  <c r="D75" i="1"/>
  <c r="H75" i="1" s="1"/>
  <c r="C75" i="1"/>
  <c r="D74" i="1"/>
  <c r="H74" i="1" s="1"/>
  <c r="C74" i="1"/>
  <c r="G74" i="1" s="1"/>
  <c r="D73" i="1"/>
  <c r="H73" i="1" s="1"/>
  <c r="C73" i="1"/>
  <c r="D72" i="1"/>
  <c r="H72" i="1" s="1"/>
  <c r="C72" i="1"/>
  <c r="D71" i="1"/>
  <c r="H71" i="1" s="1"/>
  <c r="C71" i="1"/>
  <c r="G71" i="1" s="1"/>
  <c r="D70" i="1"/>
  <c r="H70" i="1" s="1"/>
  <c r="C70" i="1"/>
  <c r="D69" i="1"/>
  <c r="H69" i="1" s="1"/>
  <c r="C69" i="1"/>
  <c r="G69" i="1" s="1"/>
  <c r="D68" i="1"/>
  <c r="H68" i="1" s="1"/>
  <c r="C68" i="1"/>
  <c r="G68" i="1" s="1"/>
  <c r="D67" i="1"/>
  <c r="H67" i="1" s="1"/>
  <c r="C67" i="1"/>
  <c r="D66" i="1"/>
  <c r="H66" i="1" s="1"/>
  <c r="C66" i="1"/>
  <c r="G66" i="1" s="1"/>
  <c r="D65" i="1"/>
  <c r="H65" i="1" s="1"/>
  <c r="C65" i="1"/>
  <c r="D64" i="1"/>
  <c r="H64" i="1" s="1"/>
  <c r="C64" i="1"/>
  <c r="H63" i="1"/>
  <c r="D63" i="1"/>
  <c r="C63" i="1"/>
  <c r="G63" i="1" s="1"/>
  <c r="D62" i="1"/>
  <c r="H62" i="1" s="1"/>
  <c r="C62" i="1"/>
  <c r="D61" i="1"/>
  <c r="H61" i="1" s="1"/>
  <c r="C61" i="1"/>
  <c r="D60" i="1"/>
  <c r="H60" i="1" s="1"/>
  <c r="C60" i="1"/>
  <c r="D59" i="1"/>
  <c r="H59" i="1" s="1"/>
  <c r="C59" i="1"/>
  <c r="G59" i="1" s="1"/>
  <c r="D58" i="1"/>
  <c r="H58" i="1" s="1"/>
  <c r="C58" i="1"/>
  <c r="D57" i="1"/>
  <c r="H57" i="1" s="1"/>
  <c r="C57" i="1"/>
  <c r="G57" i="1" s="1"/>
  <c r="D56" i="1"/>
  <c r="H56" i="1" s="1"/>
  <c r="C56" i="1"/>
  <c r="G56" i="1" s="1"/>
  <c r="D55" i="1"/>
  <c r="H55" i="1" s="1"/>
  <c r="C55" i="1"/>
  <c r="D54" i="1"/>
  <c r="H54" i="1" s="1"/>
  <c r="C54" i="1"/>
  <c r="D53" i="1"/>
  <c r="H53" i="1" s="1"/>
  <c r="C53" i="1"/>
  <c r="D52" i="1"/>
  <c r="H52" i="1" s="1"/>
  <c r="C52" i="1"/>
  <c r="D51" i="1"/>
  <c r="H51" i="1" s="1"/>
  <c r="C51" i="1"/>
  <c r="D50" i="1"/>
  <c r="H50" i="1" s="1"/>
  <c r="C50" i="1"/>
  <c r="D49" i="1"/>
  <c r="H49" i="1" s="1"/>
  <c r="C49" i="1"/>
  <c r="D48" i="1"/>
  <c r="H48" i="1" s="1"/>
  <c r="C48" i="1"/>
  <c r="G48" i="1" s="1"/>
  <c r="D47" i="1"/>
  <c r="H47" i="1" s="1"/>
  <c r="C47" i="1"/>
  <c r="C46" i="1"/>
  <c r="H45" i="1"/>
  <c r="D45" i="1"/>
  <c r="C45" i="1"/>
  <c r="G45" i="1" s="1"/>
  <c r="D44" i="1"/>
  <c r="H44" i="1" s="1"/>
  <c r="C44" i="1"/>
  <c r="G44" i="1" s="1"/>
  <c r="D43" i="1"/>
  <c r="H43" i="1" s="1"/>
  <c r="C43" i="1"/>
  <c r="D42" i="1"/>
  <c r="H42" i="1" s="1"/>
  <c r="C42" i="1"/>
  <c r="D41" i="1"/>
  <c r="H41" i="1" s="1"/>
  <c r="C41" i="1"/>
  <c r="C40" i="1"/>
  <c r="D39" i="1"/>
  <c r="H39" i="1" s="1"/>
  <c r="C39" i="1"/>
  <c r="D38" i="1"/>
  <c r="H38" i="1" s="1"/>
  <c r="C38" i="1"/>
  <c r="D37" i="1"/>
  <c r="H37" i="1" s="1"/>
  <c r="C37" i="1"/>
  <c r="D36" i="1"/>
  <c r="H36" i="1" s="1"/>
  <c r="C36" i="1"/>
  <c r="D35" i="1"/>
  <c r="H35" i="1" s="1"/>
  <c r="C35" i="1"/>
  <c r="D34" i="1"/>
  <c r="H34" i="1" s="1"/>
  <c r="C34" i="1"/>
  <c r="G34" i="1" s="1"/>
  <c r="D33" i="1"/>
  <c r="H33" i="1" s="1"/>
  <c r="C33" i="1"/>
  <c r="D32" i="1"/>
  <c r="H32" i="1" s="1"/>
  <c r="C32" i="1"/>
  <c r="D31" i="1"/>
  <c r="H31" i="1" s="1"/>
  <c r="C31" i="1"/>
  <c r="D30" i="1"/>
  <c r="H30" i="1" s="1"/>
  <c r="C30" i="1"/>
  <c r="D29" i="1"/>
  <c r="H29" i="1" s="1"/>
  <c r="C29" i="1"/>
  <c r="G29" i="1" s="1"/>
  <c r="D28" i="1"/>
  <c r="H28" i="1" s="1"/>
  <c r="C28" i="1"/>
  <c r="D27" i="1"/>
  <c r="H27" i="1" s="1"/>
  <c r="C27" i="1"/>
  <c r="G27" i="1" s="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G16" i="1" s="1"/>
  <c r="D15" i="1"/>
  <c r="H15" i="1" s="1"/>
  <c r="C15" i="1"/>
  <c r="H14" i="1"/>
  <c r="D14" i="1"/>
  <c r="C14" i="1"/>
  <c r="G14" i="1" s="1"/>
  <c r="D13" i="1"/>
  <c r="H13" i="1" s="1"/>
  <c r="C13" i="1"/>
  <c r="D12" i="1"/>
  <c r="H12" i="1" s="1"/>
  <c r="C12" i="1"/>
  <c r="G12" i="1" s="1"/>
  <c r="D11" i="1"/>
  <c r="H11" i="1" s="1"/>
  <c r="C11" i="1"/>
  <c r="D10" i="1"/>
  <c r="H10" i="1" s="1"/>
  <c r="C10" i="1"/>
  <c r="D9" i="1"/>
  <c r="H9" i="1" s="1"/>
  <c r="C9" i="1"/>
  <c r="G9" i="1" s="1"/>
  <c r="D8" i="1"/>
  <c r="H8" i="1" s="1"/>
  <c r="C8" i="1"/>
  <c r="D7" i="1"/>
  <c r="H7" i="1" s="1"/>
  <c r="C7" i="1"/>
  <c r="G7" i="1" s="1"/>
  <c r="D6" i="1"/>
  <c r="H6" i="1" s="1"/>
  <c r="C6" i="1"/>
  <c r="G6" i="1" s="1"/>
  <c r="D5" i="1"/>
  <c r="H5" i="1" s="1"/>
  <c r="C5" i="1"/>
  <c r="D4" i="1"/>
  <c r="H4" i="1" s="1"/>
  <c r="C4" i="1"/>
  <c r="E32" i="9" l="1"/>
  <c r="B32" i="9" s="1"/>
  <c r="E287" i="9"/>
  <c r="B287" i="9" s="1"/>
  <c r="E293" i="9"/>
  <c r="B293" i="9" s="1"/>
  <c r="E295" i="9"/>
  <c r="B295" i="9" s="1"/>
  <c r="E297" i="9"/>
  <c r="B297" i="9" s="1"/>
  <c r="E299" i="9"/>
  <c r="B299" i="9" s="1"/>
  <c r="E285" i="9"/>
  <c r="B285" i="9" s="1"/>
  <c r="H1064" i="1"/>
  <c r="G1577" i="1"/>
  <c r="G1571" i="1"/>
  <c r="G1569" i="1"/>
  <c r="G1565" i="1"/>
  <c r="G1563" i="1"/>
  <c r="G1561" i="1"/>
  <c r="G1557" i="1"/>
  <c r="G1555" i="1"/>
  <c r="G1553" i="1"/>
  <c r="G1551" i="1"/>
  <c r="G1549" i="1"/>
  <c r="G1547" i="1"/>
  <c r="G1545" i="1"/>
  <c r="G1541" i="1"/>
  <c r="G1537" i="1"/>
  <c r="G1535" i="1"/>
  <c r="D49" i="8"/>
  <c r="C1524" i="1" s="1"/>
  <c r="H1524" i="1" s="1"/>
  <c r="G1529" i="1"/>
  <c r="G1527" i="1"/>
  <c r="G1525" i="1"/>
  <c r="D43" i="8"/>
  <c r="I35" i="3" s="1"/>
  <c r="G1523" i="1"/>
  <c r="G1521" i="1"/>
  <c r="G1519" i="1"/>
  <c r="G1515" i="1"/>
  <c r="G1511" i="1"/>
  <c r="D24" i="8"/>
  <c r="C1499" i="1" s="1"/>
  <c r="H1499" i="1" s="1"/>
  <c r="G1509" i="1"/>
  <c r="G1505" i="1"/>
  <c r="G1501" i="1"/>
  <c r="G1497" i="1"/>
  <c r="G1495" i="1"/>
  <c r="G1493" i="1"/>
  <c r="G1483" i="1"/>
  <c r="G1485" i="1"/>
  <c r="G1481" i="1"/>
  <c r="G1475" i="1"/>
  <c r="G1476" i="1"/>
  <c r="G1477" i="1"/>
  <c r="G1478" i="1"/>
  <c r="G1479" i="1"/>
  <c r="G1469" i="1"/>
  <c r="G1470" i="1"/>
  <c r="G1471" i="1"/>
  <c r="G1472" i="1"/>
  <c r="G1473" i="1"/>
  <c r="G1474" i="1"/>
  <c r="G1461" i="1"/>
  <c r="G1462" i="1"/>
  <c r="G1463" i="1"/>
  <c r="G1464" i="1"/>
  <c r="G1465" i="1"/>
  <c r="G1466" i="1"/>
  <c r="G1467" i="1"/>
  <c r="G1468" i="1"/>
  <c r="G1453" i="1"/>
  <c r="G1454" i="1"/>
  <c r="G315" i="9"/>
  <c r="E315" i="9" s="1"/>
  <c r="J1445" i="1"/>
  <c r="G1446" i="1"/>
  <c r="G1447" i="1"/>
  <c r="G1448" i="1"/>
  <c r="G1449" i="1"/>
  <c r="G1450" i="1"/>
  <c r="G1451" i="1"/>
  <c r="G1452" i="1"/>
  <c r="G1436" i="1"/>
  <c r="G1437" i="1"/>
  <c r="G1438" i="1"/>
  <c r="G1439" i="1"/>
  <c r="G1440" i="1"/>
  <c r="G1441" i="1"/>
  <c r="G1442" i="1"/>
  <c r="G1443" i="1"/>
  <c r="G1444" i="1"/>
  <c r="H1436" i="1"/>
  <c r="H1437" i="1"/>
  <c r="H1438" i="1"/>
  <c r="J1442" i="1"/>
  <c r="G1432" i="1"/>
  <c r="G1431" i="1"/>
  <c r="G1429" i="1"/>
  <c r="H1427" i="1"/>
  <c r="H1424" i="1"/>
  <c r="H1425" i="1"/>
  <c r="H1422" i="1"/>
  <c r="G1420" i="1"/>
  <c r="E114" i="6"/>
  <c r="F114" i="6" s="1"/>
  <c r="H1412" i="1"/>
  <c r="G1413" i="1"/>
  <c r="H1401" i="1"/>
  <c r="G1406" i="1"/>
  <c r="H1403" i="1"/>
  <c r="H1402" i="1"/>
  <c r="H1400" i="1"/>
  <c r="H1399" i="1"/>
  <c r="H1398" i="1"/>
  <c r="H1396" i="1"/>
  <c r="H1393" i="1"/>
  <c r="H1394" i="1"/>
  <c r="H1392" i="1"/>
  <c r="H1391" i="1"/>
  <c r="H1390" i="1"/>
  <c r="H1388" i="1"/>
  <c r="H1389" i="1"/>
  <c r="H1387" i="1"/>
  <c r="H1386" i="1"/>
  <c r="H1376" i="1"/>
  <c r="H1379" i="1"/>
  <c r="H1369" i="1"/>
  <c r="H1372" i="1"/>
  <c r="H1350" i="1"/>
  <c r="E35" i="6"/>
  <c r="D1329" i="1" s="1"/>
  <c r="H1348" i="1"/>
  <c r="G1349" i="1"/>
  <c r="H1344" i="1"/>
  <c r="G1337" i="1"/>
  <c r="D1337" i="1"/>
  <c r="H1337" i="1" s="1"/>
  <c r="I25" i="3"/>
  <c r="H1330" i="1"/>
  <c r="H1331" i="1"/>
  <c r="H1322" i="1"/>
  <c r="H1326" i="1"/>
  <c r="G1316" i="1"/>
  <c r="G1317" i="1"/>
  <c r="G1313" i="1"/>
  <c r="G1311" i="1"/>
  <c r="G1308" i="1"/>
  <c r="I24" i="3"/>
  <c r="D1299" i="1"/>
  <c r="H1299" i="1" s="1"/>
  <c r="G1298" i="1"/>
  <c r="G1293" i="1"/>
  <c r="G1290" i="1"/>
  <c r="G1289" i="1"/>
  <c r="G1285" i="1"/>
  <c r="G1284" i="1"/>
  <c r="G1283" i="1"/>
  <c r="G1282" i="1"/>
  <c r="G1280" i="1"/>
  <c r="G1279" i="1"/>
  <c r="G1278" i="1"/>
  <c r="G1276" i="1"/>
  <c r="G1275" i="1"/>
  <c r="G1274" i="1"/>
  <c r="G1273" i="1"/>
  <c r="G1272" i="1"/>
  <c r="G1268" i="1"/>
  <c r="G1259" i="1"/>
  <c r="G1250" i="1"/>
  <c r="G1249" i="1"/>
  <c r="G1248" i="1"/>
  <c r="G1247" i="1"/>
  <c r="G1246" i="1"/>
  <c r="G1245" i="1"/>
  <c r="H1244" i="1"/>
  <c r="G1244" i="1"/>
  <c r="G1238" i="1"/>
  <c r="G1235" i="1"/>
  <c r="G1236" i="1"/>
  <c r="G1237" i="1"/>
  <c r="G1234" i="1"/>
  <c r="G1233" i="1"/>
  <c r="G1232" i="1"/>
  <c r="G1231" i="1"/>
  <c r="G1227" i="1"/>
  <c r="G1229" i="1"/>
  <c r="F250" i="5"/>
  <c r="E237" i="5"/>
  <c r="F245" i="5"/>
  <c r="G1222" i="1"/>
  <c r="G1223" i="1"/>
  <c r="G1225" i="1"/>
  <c r="G1224" i="1"/>
  <c r="D237" i="5"/>
  <c r="C1215" i="1"/>
  <c r="G1215" i="1" s="1"/>
  <c r="G1220" i="1"/>
  <c r="F239" i="5"/>
  <c r="G1211" i="1"/>
  <c r="G1213" i="1"/>
  <c r="F234" i="5"/>
  <c r="G1210" i="1"/>
  <c r="G1206" i="1"/>
  <c r="G1204" i="1"/>
  <c r="G1201" i="1"/>
  <c r="G1203" i="1"/>
  <c r="G1200" i="1"/>
  <c r="G1198" i="1"/>
  <c r="G1197" i="1"/>
  <c r="G1196" i="1"/>
  <c r="G1195" i="1"/>
  <c r="G1194" i="1"/>
  <c r="G1190" i="1"/>
  <c r="G1188" i="1"/>
  <c r="G1187" i="1"/>
  <c r="G1183" i="1"/>
  <c r="G1184" i="1"/>
  <c r="G1185" i="1"/>
  <c r="G1175" i="1"/>
  <c r="G1177" i="1"/>
  <c r="G1171" i="1"/>
  <c r="G1166" i="1"/>
  <c r="G1167" i="1"/>
  <c r="G1168" i="1"/>
  <c r="G1169" i="1"/>
  <c r="G1163" i="1"/>
  <c r="G1159" i="1"/>
  <c r="G1155" i="1"/>
  <c r="G1150" i="1"/>
  <c r="G1147" i="1"/>
  <c r="G1144" i="1"/>
  <c r="G1143" i="1"/>
  <c r="G1140" i="1"/>
  <c r="G1138" i="1"/>
  <c r="G1136" i="1"/>
  <c r="G1131" i="1"/>
  <c r="G1129" i="1"/>
  <c r="G1127" i="1"/>
  <c r="G1124" i="1"/>
  <c r="F146" i="5"/>
  <c r="E290" i="9"/>
  <c r="B290" i="9" s="1"/>
  <c r="G1121" i="1"/>
  <c r="G1118" i="1"/>
  <c r="G1116" i="1"/>
  <c r="G1114" i="1"/>
  <c r="G1109" i="1"/>
  <c r="G1108" i="1"/>
  <c r="G1104" i="1"/>
  <c r="G1107" i="1"/>
  <c r="G1106" i="1"/>
  <c r="G1102" i="1"/>
  <c r="G1101" i="1"/>
  <c r="G1100" i="1"/>
  <c r="G1099" i="1"/>
  <c r="G1096" i="1"/>
  <c r="G1097" i="1"/>
  <c r="G1098" i="1"/>
  <c r="G1093" i="1"/>
  <c r="G1090" i="1"/>
  <c r="G1088" i="1"/>
  <c r="G1084" i="1"/>
  <c r="G1087" i="1"/>
  <c r="H289" i="9"/>
  <c r="G1082" i="1"/>
  <c r="G1072" i="1"/>
  <c r="E68" i="5"/>
  <c r="D1046" i="1" s="1"/>
  <c r="G1065" i="1"/>
  <c r="G1066" i="1"/>
  <c r="G1064" i="1"/>
  <c r="I21" i="3"/>
  <c r="F78" i="5"/>
  <c r="G1056" i="1"/>
  <c r="G1057" i="1"/>
  <c r="G1047" i="1"/>
  <c r="G1048" i="1"/>
  <c r="G1052" i="1"/>
  <c r="G1045" i="1"/>
  <c r="G1044" i="1"/>
  <c r="G1043" i="1"/>
  <c r="G1040" i="1"/>
  <c r="G1037" i="1"/>
  <c r="G1034" i="1"/>
  <c r="G1036" i="1"/>
  <c r="G1035" i="1"/>
  <c r="G1030" i="1"/>
  <c r="G1033" i="1"/>
  <c r="G1032" i="1"/>
  <c r="G1031" i="1"/>
  <c r="G1029" i="1"/>
  <c r="G1028" i="1"/>
  <c r="G1027" i="1"/>
  <c r="G1026" i="1"/>
  <c r="G1025" i="1"/>
  <c r="G1023" i="1"/>
  <c r="G1024" i="1"/>
  <c r="G1022" i="1"/>
  <c r="G1021" i="1"/>
  <c r="G1019" i="1"/>
  <c r="G1020" i="1"/>
  <c r="G1018" i="1"/>
  <c r="G1017" i="1"/>
  <c r="G1016" i="1"/>
  <c r="G1015" i="1"/>
  <c r="F35" i="5"/>
  <c r="G1013" i="1"/>
  <c r="G1014" i="1"/>
  <c r="G1012" i="1"/>
  <c r="G1011" i="1"/>
  <c r="G1010" i="1"/>
  <c r="G1009" i="1"/>
  <c r="G1003" i="1"/>
  <c r="H996" i="1"/>
  <c r="H991" i="1"/>
  <c r="G997" i="1"/>
  <c r="E12" i="5"/>
  <c r="D990" i="1" s="1"/>
  <c r="H990" i="1" s="1"/>
  <c r="F19" i="5"/>
  <c r="G995" i="1"/>
  <c r="G991" i="1"/>
  <c r="F13" i="5"/>
  <c r="F8" i="5"/>
  <c r="G983" i="1"/>
  <c r="G980" i="1"/>
  <c r="G979" i="1"/>
  <c r="G977" i="1"/>
  <c r="G976" i="1"/>
  <c r="G975" i="1"/>
  <c r="G974" i="1"/>
  <c r="G973" i="1"/>
  <c r="G961" i="1"/>
  <c r="G960" i="1"/>
  <c r="G959" i="1"/>
  <c r="G949" i="1"/>
  <c r="G945" i="1"/>
  <c r="G943" i="1"/>
  <c r="G940" i="1"/>
  <c r="G939" i="1"/>
  <c r="F259" i="9"/>
  <c r="G936" i="1"/>
  <c r="G934" i="1"/>
  <c r="G925" i="1"/>
  <c r="G921" i="1"/>
  <c r="G919" i="1"/>
  <c r="G916" i="1"/>
  <c r="G915" i="1"/>
  <c r="G913" i="1"/>
  <c r="G911" i="1"/>
  <c r="G907" i="1"/>
  <c r="G905" i="1"/>
  <c r="G904" i="1"/>
  <c r="G896" i="1"/>
  <c r="G895" i="1"/>
  <c r="G894" i="1"/>
  <c r="G883" i="1"/>
  <c r="F243" i="9"/>
  <c r="G879" i="1"/>
  <c r="G878" i="1"/>
  <c r="G877" i="1"/>
  <c r="F240" i="9"/>
  <c r="G875" i="1"/>
  <c r="G863" i="1"/>
  <c r="G862" i="1"/>
  <c r="G860" i="1"/>
  <c r="G859" i="1"/>
  <c r="G858" i="1"/>
  <c r="G857" i="1"/>
  <c r="G856" i="1"/>
  <c r="G855" i="1"/>
  <c r="G854" i="1"/>
  <c r="G853" i="1"/>
  <c r="G851" i="1"/>
  <c r="G850" i="1"/>
  <c r="G849" i="1"/>
  <c r="G848" i="1"/>
  <c r="G847" i="1"/>
  <c r="G846" i="1"/>
  <c r="G845" i="1"/>
  <c r="G844" i="1"/>
  <c r="G842" i="1"/>
  <c r="G841" i="1"/>
  <c r="F228" i="9"/>
  <c r="B228" i="9" s="1"/>
  <c r="G836" i="1"/>
  <c r="G835" i="1"/>
  <c r="G828" i="1"/>
  <c r="G820" i="1"/>
  <c r="G819" i="1"/>
  <c r="G818" i="1"/>
  <c r="G817" i="1"/>
  <c r="G816" i="1"/>
  <c r="G815" i="1"/>
  <c r="G814" i="1"/>
  <c r="G813" i="1"/>
  <c r="G812" i="1"/>
  <c r="G810" i="1"/>
  <c r="G809" i="1"/>
  <c r="G807" i="1"/>
  <c r="G806" i="1"/>
  <c r="G805" i="1"/>
  <c r="G801" i="1"/>
  <c r="G799" i="1"/>
  <c r="G797" i="1"/>
  <c r="G795" i="1"/>
  <c r="G794" i="1"/>
  <c r="G793" i="1"/>
  <c r="G791" i="1"/>
  <c r="G790" i="1"/>
  <c r="G789" i="1"/>
  <c r="G787" i="1"/>
  <c r="G784" i="1"/>
  <c r="G783" i="1"/>
  <c r="G782" i="1"/>
  <c r="G773" i="1"/>
  <c r="G772" i="1"/>
  <c r="G771" i="1"/>
  <c r="G770" i="1"/>
  <c r="G769" i="1"/>
  <c r="G768" i="1"/>
  <c r="G767" i="1"/>
  <c r="G765" i="1"/>
  <c r="G764" i="1"/>
  <c r="G763" i="1"/>
  <c r="G762" i="1"/>
  <c r="G761" i="1"/>
  <c r="G760" i="1"/>
  <c r="G759" i="1"/>
  <c r="G758" i="1"/>
  <c r="G756" i="1"/>
  <c r="G755" i="1"/>
  <c r="G753" i="1"/>
  <c r="G751" i="1"/>
  <c r="G748" i="1"/>
  <c r="G746" i="1"/>
  <c r="G745" i="1"/>
  <c r="G741" i="1"/>
  <c r="G739" i="1"/>
  <c r="G738" i="1"/>
  <c r="G723" i="1"/>
  <c r="G721" i="1"/>
  <c r="G720" i="1"/>
  <c r="G718" i="1"/>
  <c r="G716" i="1"/>
  <c r="G710" i="1"/>
  <c r="G709" i="1"/>
  <c r="G708" i="1"/>
  <c r="G707" i="1"/>
  <c r="G705" i="1"/>
  <c r="G704" i="1"/>
  <c r="G703" i="1"/>
  <c r="G702" i="1"/>
  <c r="G701" i="1"/>
  <c r="G697" i="1"/>
  <c r="G694" i="1"/>
  <c r="G689" i="1"/>
  <c r="G687" i="1"/>
  <c r="G681" i="1"/>
  <c r="G674" i="1"/>
  <c r="G673" i="1"/>
  <c r="G672" i="1"/>
  <c r="G671" i="1"/>
  <c r="G666" i="1"/>
  <c r="H664" i="1"/>
  <c r="H663" i="1"/>
  <c r="H662" i="1"/>
  <c r="G657" i="1"/>
  <c r="G656" i="1"/>
  <c r="G655" i="1"/>
  <c r="D644" i="4"/>
  <c r="F271" i="9"/>
  <c r="H619" i="1"/>
  <c r="H620" i="1"/>
  <c r="H622" i="1"/>
  <c r="H615" i="1"/>
  <c r="H611" i="1"/>
  <c r="H613" i="1"/>
  <c r="H609" i="1"/>
  <c r="F269" i="9"/>
  <c r="H606" i="1"/>
  <c r="H607" i="1"/>
  <c r="F267" i="9"/>
  <c r="H604" i="1"/>
  <c r="H599" i="1"/>
  <c r="G601" i="1"/>
  <c r="E143" i="9"/>
  <c r="B143" i="9" s="1"/>
  <c r="F263" i="9"/>
  <c r="H598" i="1"/>
  <c r="F261" i="9"/>
  <c r="H592" i="1"/>
  <c r="H591" i="1"/>
  <c r="H590" i="1"/>
  <c r="B258" i="9"/>
  <c r="G587" i="1"/>
  <c r="G588" i="1"/>
  <c r="G586" i="1"/>
  <c r="G584" i="1"/>
  <c r="G585" i="1"/>
  <c r="E580" i="4"/>
  <c r="D574" i="1" s="1"/>
  <c r="G574" i="1" s="1"/>
  <c r="D579" i="1"/>
  <c r="H579" i="1" s="1"/>
  <c r="H574" i="1"/>
  <c r="H575" i="1"/>
  <c r="H577" i="1"/>
  <c r="G565" i="1"/>
  <c r="G566" i="1"/>
  <c r="G564" i="1"/>
  <c r="G561" i="1"/>
  <c r="G562" i="1"/>
  <c r="G563" i="1"/>
  <c r="G560" i="1"/>
  <c r="G557" i="1"/>
  <c r="G559" i="1"/>
  <c r="E528" i="4"/>
  <c r="D522" i="1" s="1"/>
  <c r="D523" i="1"/>
  <c r="H523" i="1" s="1"/>
  <c r="G554" i="1"/>
  <c r="G549" i="1"/>
  <c r="G550" i="1"/>
  <c r="H544" i="1"/>
  <c r="G548" i="1"/>
  <c r="B256" i="9"/>
  <c r="H537" i="1"/>
  <c r="H539" i="1"/>
  <c r="H532" i="1"/>
  <c r="B251" i="9"/>
  <c r="G524" i="1"/>
  <c r="H527" i="1"/>
  <c r="B249" i="9"/>
  <c r="F249" i="9"/>
  <c r="G513" i="1"/>
  <c r="H514" i="1"/>
  <c r="B247" i="9"/>
  <c r="B245" i="9"/>
  <c r="B243" i="9"/>
  <c r="H491" i="1"/>
  <c r="B242" i="9"/>
  <c r="H489" i="1"/>
  <c r="H490" i="1"/>
  <c r="B240" i="9"/>
  <c r="H483" i="1"/>
  <c r="F237" i="9"/>
  <c r="G478" i="1"/>
  <c r="G479" i="1"/>
  <c r="H480" i="1"/>
  <c r="F235" i="9"/>
  <c r="G477" i="1"/>
  <c r="H475" i="1"/>
  <c r="G476" i="1"/>
  <c r="H474" i="1"/>
  <c r="H472" i="1"/>
  <c r="G473" i="1"/>
  <c r="H471" i="1"/>
  <c r="G470" i="1"/>
  <c r="H466" i="1"/>
  <c r="G469" i="1"/>
  <c r="H467" i="1"/>
  <c r="H463" i="1"/>
  <c r="H464" i="1"/>
  <c r="E420" i="4"/>
  <c r="D415" i="1"/>
  <c r="H446" i="1"/>
  <c r="H441" i="1"/>
  <c r="H445" i="1"/>
  <c r="F233" i="9"/>
  <c r="F231" i="9"/>
  <c r="H416" i="1"/>
  <c r="H419" i="1"/>
  <c r="H400" i="1"/>
  <c r="H397" i="1"/>
  <c r="H399" i="1"/>
  <c r="H395" i="1"/>
  <c r="H396" i="1"/>
  <c r="H392" i="1"/>
  <c r="H393" i="1"/>
  <c r="H370" i="1"/>
  <c r="F369" i="4"/>
  <c r="H364" i="1"/>
  <c r="H365" i="1"/>
  <c r="H362" i="1"/>
  <c r="G358" i="1"/>
  <c r="G359" i="1"/>
  <c r="G360" i="1"/>
  <c r="F363" i="4"/>
  <c r="G357" i="1"/>
  <c r="G355" i="1"/>
  <c r="E351" i="4"/>
  <c r="G353" i="1"/>
  <c r="H351" i="1"/>
  <c r="G352" i="1"/>
  <c r="G343" i="1"/>
  <c r="G344" i="1"/>
  <c r="G342" i="1"/>
  <c r="G340" i="1"/>
  <c r="G341" i="1"/>
  <c r="G338" i="1"/>
  <c r="G337" i="1"/>
  <c r="G336" i="1"/>
  <c r="G334" i="1"/>
  <c r="G335" i="1"/>
  <c r="G333" i="1"/>
  <c r="G331" i="1"/>
  <c r="G332" i="1"/>
  <c r="G330" i="1"/>
  <c r="G328" i="1"/>
  <c r="G326" i="1"/>
  <c r="G327" i="1"/>
  <c r="G325" i="1"/>
  <c r="G324" i="1"/>
  <c r="G323" i="1"/>
  <c r="G321" i="1"/>
  <c r="G322" i="1"/>
  <c r="G320" i="1"/>
  <c r="G319" i="1"/>
  <c r="G318" i="1"/>
  <c r="G316" i="1"/>
  <c r="G315" i="1"/>
  <c r="G314" i="1"/>
  <c r="G312" i="1"/>
  <c r="G313" i="1"/>
  <c r="G311" i="1"/>
  <c r="G310" i="1"/>
  <c r="G306" i="1"/>
  <c r="G307" i="1"/>
  <c r="G308" i="1"/>
  <c r="G305" i="1"/>
  <c r="G304" i="1"/>
  <c r="G303" i="1"/>
  <c r="G302" i="1"/>
  <c r="E299" i="4"/>
  <c r="E298" i="4" s="1"/>
  <c r="G301" i="1"/>
  <c r="G299" i="1"/>
  <c r="G300" i="1"/>
  <c r="D293" i="1"/>
  <c r="D295" i="1"/>
  <c r="H295" i="1" s="1"/>
  <c r="G295" i="1"/>
  <c r="G296" i="1"/>
  <c r="G290" i="1"/>
  <c r="H412" i="1"/>
  <c r="F643" i="4"/>
  <c r="G289" i="1"/>
  <c r="E644" i="4"/>
  <c r="D638" i="1" s="1"/>
  <c r="G288" i="1"/>
  <c r="G282" i="1"/>
  <c r="G283" i="1"/>
  <c r="G284" i="1"/>
  <c r="G279" i="1"/>
  <c r="E263" i="4"/>
  <c r="D259" i="1" s="1"/>
  <c r="H259" i="1" s="1"/>
  <c r="G275" i="1"/>
  <c r="G278" i="1"/>
  <c r="G274" i="1"/>
  <c r="G273" i="1"/>
  <c r="G272" i="1"/>
  <c r="G271" i="1"/>
  <c r="G269" i="1"/>
  <c r="G270" i="1"/>
  <c r="G268" i="1"/>
  <c r="G267" i="1"/>
  <c r="G264" i="1"/>
  <c r="G265" i="1"/>
  <c r="G263" i="1"/>
  <c r="G262" i="1"/>
  <c r="G259" i="1"/>
  <c r="G260" i="1"/>
  <c r="G261" i="1"/>
  <c r="F226" i="9"/>
  <c r="B226" i="9"/>
  <c r="G258" i="1"/>
  <c r="G255" i="1"/>
  <c r="E252" i="4"/>
  <c r="D248" i="1" s="1"/>
  <c r="H248" i="1" s="1"/>
  <c r="F259" i="4"/>
  <c r="G254" i="1"/>
  <c r="G253" i="1"/>
  <c r="G252" i="1"/>
  <c r="G251" i="1"/>
  <c r="G248" i="1"/>
  <c r="G249" i="1"/>
  <c r="G250" i="1"/>
  <c r="G247" i="1"/>
  <c r="G246" i="1"/>
  <c r="G245" i="1"/>
  <c r="G243" i="1"/>
  <c r="G244" i="1"/>
  <c r="G242" i="1"/>
  <c r="G240" i="1"/>
  <c r="G241" i="1"/>
  <c r="G239" i="1"/>
  <c r="G236" i="1"/>
  <c r="G237" i="1"/>
  <c r="G234" i="1"/>
  <c r="G232" i="1"/>
  <c r="G233" i="1"/>
  <c r="G231" i="1"/>
  <c r="G227" i="1"/>
  <c r="G224" i="1"/>
  <c r="G225" i="1"/>
  <c r="G220" i="1"/>
  <c r="G221" i="1"/>
  <c r="G223" i="1"/>
  <c r="G219" i="1"/>
  <c r="G218" i="1"/>
  <c r="G217" i="1"/>
  <c r="G215" i="1"/>
  <c r="G216" i="1"/>
  <c r="G214" i="1"/>
  <c r="G211" i="1"/>
  <c r="G212" i="1"/>
  <c r="G213" i="1"/>
  <c r="G210" i="1"/>
  <c r="G209" i="1"/>
  <c r="E196" i="4"/>
  <c r="D192" i="1" s="1"/>
  <c r="H192" i="1" s="1"/>
  <c r="F210" i="4"/>
  <c r="G206" i="1"/>
  <c r="G207" i="1"/>
  <c r="F224" i="9"/>
  <c r="B224" i="9" s="1"/>
  <c r="G203" i="1"/>
  <c r="G202" i="1"/>
  <c r="G200" i="1"/>
  <c r="G198" i="1"/>
  <c r="G197" i="1"/>
  <c r="G196" i="1"/>
  <c r="G193" i="1"/>
  <c r="G191" i="1"/>
  <c r="G190" i="1"/>
  <c r="G188" i="1"/>
  <c r="G184" i="1"/>
  <c r="G186" i="1"/>
  <c r="F188" i="4"/>
  <c r="F222" i="9"/>
  <c r="B222" i="9"/>
  <c r="G183" i="1"/>
  <c r="G182" i="1"/>
  <c r="G181" i="1"/>
  <c r="G180" i="1"/>
  <c r="F220" i="9"/>
  <c r="B220" i="9" s="1"/>
  <c r="G179" i="1"/>
  <c r="G178" i="1"/>
  <c r="G177" i="1"/>
  <c r="G175" i="1"/>
  <c r="F177" i="4"/>
  <c r="G173" i="1"/>
  <c r="G174" i="1"/>
  <c r="G172" i="1"/>
  <c r="G170" i="1"/>
  <c r="G169" i="1"/>
  <c r="G168" i="1"/>
  <c r="F169" i="4"/>
  <c r="G167" i="1"/>
  <c r="G165" i="1"/>
  <c r="G166" i="1"/>
  <c r="G159" i="1"/>
  <c r="F163" i="4"/>
  <c r="F164" i="4"/>
  <c r="G163" i="1"/>
  <c r="G160" i="1"/>
  <c r="G161" i="1"/>
  <c r="D148" i="1"/>
  <c r="G157" i="1"/>
  <c r="F159" i="4"/>
  <c r="G155" i="1"/>
  <c r="G156" i="1"/>
  <c r="G154" i="1"/>
  <c r="F218" i="9"/>
  <c r="B218" i="9" s="1"/>
  <c r="G153" i="1"/>
  <c r="G152" i="1"/>
  <c r="F153" i="4"/>
  <c r="G151" i="1"/>
  <c r="G149" i="1"/>
  <c r="G150" i="1"/>
  <c r="G145" i="1"/>
  <c r="G142" i="1"/>
  <c r="G141" i="1"/>
  <c r="G140" i="1"/>
  <c r="G139" i="1"/>
  <c r="G138" i="1"/>
  <c r="G135" i="1"/>
  <c r="G136" i="1"/>
  <c r="G137" i="1"/>
  <c r="G134" i="1"/>
  <c r="G133" i="1"/>
  <c r="G132" i="1"/>
  <c r="F134" i="4"/>
  <c r="G129" i="1"/>
  <c r="G130" i="1"/>
  <c r="G131" i="1"/>
  <c r="G127" i="1"/>
  <c r="G120" i="1"/>
  <c r="G124" i="1"/>
  <c r="G125" i="1"/>
  <c r="G123" i="1"/>
  <c r="G122" i="1"/>
  <c r="G118" i="1"/>
  <c r="G117" i="1"/>
  <c r="G115" i="1"/>
  <c r="G114" i="1"/>
  <c r="G113" i="1"/>
  <c r="G112" i="1"/>
  <c r="G111" i="1"/>
  <c r="G110" i="1"/>
  <c r="G108" i="1"/>
  <c r="G109" i="1"/>
  <c r="F112" i="4"/>
  <c r="G107" i="1"/>
  <c r="G106" i="1"/>
  <c r="G102" i="1"/>
  <c r="G103" i="1"/>
  <c r="G105" i="1"/>
  <c r="F106" i="4"/>
  <c r="G101" i="1"/>
  <c r="G100" i="1"/>
  <c r="G99" i="1"/>
  <c r="G98" i="1"/>
  <c r="G97" i="1"/>
  <c r="G94" i="1"/>
  <c r="G95" i="1"/>
  <c r="G93" i="1"/>
  <c r="G92" i="1"/>
  <c r="G91" i="1"/>
  <c r="G90" i="1"/>
  <c r="G89" i="1"/>
  <c r="E82" i="4"/>
  <c r="D78" i="1" s="1"/>
  <c r="H78" i="1" s="1"/>
  <c r="G87" i="1"/>
  <c r="G88" i="1"/>
  <c r="G86" i="1"/>
  <c r="G85" i="1"/>
  <c r="G84" i="1"/>
  <c r="G82" i="1"/>
  <c r="G79" i="1"/>
  <c r="G80" i="1"/>
  <c r="G77" i="1"/>
  <c r="G73" i="1"/>
  <c r="G75" i="1"/>
  <c r="G72" i="1"/>
  <c r="G70" i="1"/>
  <c r="G67" i="1"/>
  <c r="G65" i="1"/>
  <c r="F68" i="4"/>
  <c r="G64" i="1"/>
  <c r="G61" i="1"/>
  <c r="G62" i="1"/>
  <c r="G60" i="1"/>
  <c r="G58" i="1"/>
  <c r="G55" i="1"/>
  <c r="G54" i="1"/>
  <c r="G53" i="1"/>
  <c r="G52" i="1"/>
  <c r="G50" i="1"/>
  <c r="G51" i="1"/>
  <c r="G47" i="1"/>
  <c r="G49" i="1"/>
  <c r="G46" i="1"/>
  <c r="G43" i="1"/>
  <c r="G40" i="1"/>
  <c r="G41" i="1"/>
  <c r="G42" i="1"/>
  <c r="G39" i="1"/>
  <c r="G38" i="1"/>
  <c r="G36" i="1"/>
  <c r="G37" i="1"/>
  <c r="G33" i="1"/>
  <c r="G35" i="1"/>
  <c r="G32" i="1"/>
  <c r="G31" i="1"/>
  <c r="G30" i="1"/>
  <c r="F215" i="9"/>
  <c r="G28" i="1"/>
  <c r="E7" i="4"/>
  <c r="D3" i="1" s="1"/>
  <c r="G25" i="1"/>
  <c r="G26" i="1"/>
  <c r="G24" i="1"/>
  <c r="G23" i="1"/>
  <c r="G22" i="1"/>
  <c r="G21" i="1"/>
  <c r="G19" i="1"/>
  <c r="G20" i="1"/>
  <c r="G18" i="1"/>
  <c r="G17" i="1"/>
  <c r="G13" i="1"/>
  <c r="G15" i="1"/>
  <c r="G11" i="1"/>
  <c r="G10" i="1"/>
  <c r="G8" i="1"/>
  <c r="G4" i="1"/>
  <c r="G5" i="1"/>
  <c r="G347" i="1"/>
  <c r="G348" i="1"/>
  <c r="G349" i="1"/>
  <c r="G350" i="1"/>
  <c r="G351"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11" i="1"/>
  <c r="G412" i="1"/>
  <c r="G413" i="1"/>
  <c r="G416" i="1"/>
  <c r="G417" i="1"/>
  <c r="G418" i="1"/>
  <c r="G419" i="1"/>
  <c r="G420" i="1"/>
  <c r="G421" i="1"/>
  <c r="G422" i="1"/>
  <c r="G423" i="1"/>
  <c r="G424" i="1"/>
  <c r="G425" i="1"/>
  <c r="G426" i="1"/>
  <c r="G427" i="1"/>
  <c r="G428"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71" i="1"/>
  <c r="G472" i="1"/>
  <c r="G474" i="1"/>
  <c r="G475"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8" i="1"/>
  <c r="G510" i="1"/>
  <c r="G511" i="1"/>
  <c r="G512" i="1"/>
  <c r="G514" i="1"/>
  <c r="G515" i="1"/>
  <c r="G516" i="1"/>
  <c r="G517" i="1"/>
  <c r="G518" i="1"/>
  <c r="G519" i="1"/>
  <c r="G520" i="1"/>
  <c r="G521" i="1"/>
  <c r="G525" i="1"/>
  <c r="G526" i="1"/>
  <c r="G527" i="1"/>
  <c r="G528" i="1"/>
  <c r="G530" i="1"/>
  <c r="G531" i="1"/>
  <c r="G532" i="1"/>
  <c r="G533" i="1"/>
  <c r="G534" i="1"/>
  <c r="G537" i="1"/>
  <c r="G538" i="1"/>
  <c r="G539" i="1"/>
  <c r="G540" i="1"/>
  <c r="G541" i="1"/>
  <c r="G542" i="1"/>
  <c r="G543" i="1"/>
  <c r="G544" i="1"/>
  <c r="G545" i="1"/>
  <c r="G546" i="1"/>
  <c r="G547" i="1"/>
  <c r="G552" i="1"/>
  <c r="G553" i="1"/>
  <c r="G555" i="1"/>
  <c r="G558" i="1"/>
  <c r="G567" i="1"/>
  <c r="G569" i="1"/>
  <c r="G570" i="1"/>
  <c r="G572" i="1"/>
  <c r="G573" i="1"/>
  <c r="G575" i="1"/>
  <c r="G576" i="1"/>
  <c r="G577" i="1"/>
  <c r="G578" i="1"/>
  <c r="G580" i="1"/>
  <c r="G581" i="1"/>
  <c r="G582" i="1"/>
  <c r="G583" i="1"/>
  <c r="G590" i="1"/>
  <c r="G591" i="1"/>
  <c r="G592" i="1"/>
  <c r="G593" i="1"/>
  <c r="G594" i="1"/>
  <c r="G595" i="1"/>
  <c r="G596" i="1"/>
  <c r="G597" i="1"/>
  <c r="G598" i="1"/>
  <c r="G599" i="1"/>
  <c r="G600"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37" i="1"/>
  <c r="G645" i="1"/>
  <c r="G646" i="1"/>
  <c r="G659" i="1"/>
  <c r="G660" i="1"/>
  <c r="G661" i="1"/>
  <c r="G662" i="1"/>
  <c r="G663" i="1"/>
  <c r="G664" i="1"/>
  <c r="G665" i="1"/>
  <c r="G986" i="1"/>
  <c r="G988" i="1"/>
  <c r="G992" i="1"/>
  <c r="G994" i="1"/>
  <c r="G996" i="1"/>
  <c r="G998" i="1"/>
  <c r="G1000" i="1"/>
  <c r="G1002" i="1"/>
  <c r="G1004" i="1"/>
  <c r="G1006" i="1"/>
  <c r="G1008" i="1"/>
  <c r="H1022" i="1"/>
  <c r="H1023" i="1"/>
  <c r="H1024" i="1"/>
  <c r="H1025" i="1"/>
  <c r="H1026" i="1"/>
  <c r="H1027" i="1"/>
  <c r="H1028" i="1"/>
  <c r="H1029" i="1"/>
  <c r="H1030" i="1"/>
  <c r="H1031" i="1"/>
  <c r="H1032" i="1"/>
  <c r="H1033" i="1"/>
  <c r="H1034" i="1"/>
  <c r="H1035" i="1"/>
  <c r="H1037" i="1"/>
  <c r="H1038" i="1"/>
  <c r="H1039" i="1"/>
  <c r="H1040" i="1"/>
  <c r="H1041" i="1"/>
  <c r="H1042" i="1"/>
  <c r="H1043" i="1"/>
  <c r="H1044" i="1"/>
  <c r="H1045" i="1"/>
  <c r="H1047" i="1"/>
  <c r="H1048" i="1"/>
  <c r="H1049" i="1"/>
  <c r="H1050" i="1"/>
  <c r="H1051" i="1"/>
  <c r="H1052" i="1"/>
  <c r="H1053" i="1"/>
  <c r="H1054" i="1"/>
  <c r="H1055" i="1"/>
  <c r="H1056" i="1"/>
  <c r="H1057" i="1"/>
  <c r="H1068" i="1"/>
  <c r="H1069" i="1"/>
  <c r="H1070" i="1"/>
  <c r="H1071" i="1"/>
  <c r="H1072" i="1"/>
  <c r="H1073" i="1"/>
  <c r="H1074" i="1"/>
  <c r="H1075" i="1"/>
  <c r="H1076" i="1"/>
  <c r="H1079" i="1"/>
  <c r="H1081" i="1"/>
  <c r="H1082" i="1"/>
  <c r="H1083" i="1"/>
  <c r="H1084" i="1"/>
  <c r="H1085" i="1"/>
  <c r="H1086" i="1"/>
  <c r="H1087" i="1"/>
  <c r="H1088" i="1"/>
  <c r="H1089" i="1"/>
  <c r="H1090" i="1"/>
  <c r="H1098" i="1"/>
  <c r="H1099" i="1"/>
  <c r="H1100" i="1"/>
  <c r="H1101" i="1"/>
  <c r="H1102" i="1"/>
  <c r="H1103" i="1"/>
  <c r="H1104" i="1"/>
  <c r="H1105" i="1"/>
  <c r="H1106" i="1"/>
  <c r="H1108" i="1"/>
  <c r="H1109" i="1"/>
  <c r="H1110" i="1"/>
  <c r="H1111" i="1"/>
  <c r="H1112" i="1"/>
  <c r="H1113" i="1"/>
  <c r="H1114" i="1"/>
  <c r="H1115" i="1"/>
  <c r="H1116" i="1"/>
  <c r="H1117" i="1"/>
  <c r="H1118" i="1"/>
  <c r="H1119" i="1"/>
  <c r="H1120" i="1"/>
  <c r="H1121" i="1"/>
  <c r="H1122" i="1"/>
  <c r="H1123" i="1"/>
  <c r="H1124" i="1"/>
  <c r="H1125" i="1"/>
  <c r="H1126" i="1"/>
  <c r="H1127" i="1"/>
  <c r="H1130" i="1"/>
  <c r="H1131"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7" i="1"/>
  <c r="H1168" i="1"/>
  <c r="H1169" i="1"/>
  <c r="H1171" i="1"/>
  <c r="H1172" i="1"/>
  <c r="H1173" i="1"/>
  <c r="H1174" i="1"/>
  <c r="H1175" i="1"/>
  <c r="H1176" i="1"/>
  <c r="H1183" i="1"/>
  <c r="H1184" i="1"/>
  <c r="H1185" i="1"/>
  <c r="H1186" i="1"/>
  <c r="H1187" i="1"/>
  <c r="H1188" i="1"/>
  <c r="H1189" i="1"/>
  <c r="H1191" i="1"/>
  <c r="H1192" i="1"/>
  <c r="H1193" i="1"/>
  <c r="H1194" i="1"/>
  <c r="H1195" i="1"/>
  <c r="H1196" i="1"/>
  <c r="H1198" i="1"/>
  <c r="H1199" i="1"/>
  <c r="H1200" i="1"/>
  <c r="H1201" i="1"/>
  <c r="H1202" i="1"/>
  <c r="H1205" i="1"/>
  <c r="H1206" i="1"/>
  <c r="H1207" i="1"/>
  <c r="H1208" i="1"/>
  <c r="H1209" i="1"/>
  <c r="H1210" i="1"/>
  <c r="H1211" i="1"/>
  <c r="H1212" i="1"/>
  <c r="H1213"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6" i="1"/>
  <c r="H1247" i="1"/>
  <c r="H1248" i="1"/>
  <c r="H1249" i="1"/>
  <c r="H1250" i="1"/>
  <c r="H1251" i="1"/>
  <c r="H1252" i="1"/>
  <c r="H1253" i="1"/>
  <c r="H1254" i="1"/>
  <c r="H1255" i="1"/>
  <c r="H1256" i="1"/>
  <c r="H1257" i="1"/>
  <c r="H1258" i="1"/>
  <c r="H1262" i="1"/>
  <c r="H1263" i="1"/>
  <c r="H1264"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G1318" i="1"/>
  <c r="G1319" i="1"/>
  <c r="G1320" i="1"/>
  <c r="G1321" i="1"/>
  <c r="G1322" i="1"/>
  <c r="G1323" i="1"/>
  <c r="G1324" i="1"/>
  <c r="G1326" i="1"/>
  <c r="G1327" i="1"/>
  <c r="G1328" i="1"/>
  <c r="G1330" i="1"/>
  <c r="G1331" i="1"/>
  <c r="G1332" i="1"/>
  <c r="G1333" i="1"/>
  <c r="G1334" i="1"/>
  <c r="G1335" i="1"/>
  <c r="G1336" i="1"/>
  <c r="G1338" i="1"/>
  <c r="G1339" i="1"/>
  <c r="G1340" i="1"/>
  <c r="G1341" i="1"/>
  <c r="G1342" i="1"/>
  <c r="G1343" i="1"/>
  <c r="G1344" i="1"/>
  <c r="G1346" i="1"/>
  <c r="G1347" i="1"/>
  <c r="G1348"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2" i="1"/>
  <c r="G1384" i="1"/>
  <c r="G1385" i="1"/>
  <c r="G1386" i="1"/>
  <c r="G1387" i="1"/>
  <c r="G1388" i="1"/>
  <c r="G1389" i="1"/>
  <c r="G1390" i="1"/>
  <c r="G1391" i="1"/>
  <c r="G1392" i="1"/>
  <c r="G1393" i="1"/>
  <c r="G1394" i="1"/>
  <c r="G1395" i="1"/>
  <c r="G1396" i="1"/>
  <c r="G1397" i="1"/>
  <c r="G1398" i="1"/>
  <c r="G1399" i="1"/>
  <c r="G1400" i="1"/>
  <c r="G1401" i="1"/>
  <c r="G1402" i="1"/>
  <c r="G1403" i="1"/>
  <c r="G1404" i="1"/>
  <c r="G1410" i="1"/>
  <c r="G1411" i="1"/>
  <c r="G1412" i="1"/>
  <c r="G1414" i="1"/>
  <c r="G1415" i="1"/>
  <c r="G1416" i="1"/>
  <c r="G1417" i="1"/>
  <c r="G1421" i="1"/>
  <c r="G1422" i="1"/>
  <c r="G1424" i="1"/>
  <c r="G1425" i="1"/>
  <c r="G1426" i="1"/>
  <c r="G1427" i="1"/>
  <c r="G1445" i="1"/>
  <c r="H1446" i="1"/>
  <c r="I1446" i="1" s="1"/>
  <c r="J1446" i="1"/>
  <c r="H1447" i="1"/>
  <c r="I1447" i="1" s="1"/>
  <c r="J1447" i="1"/>
  <c r="H1448" i="1"/>
  <c r="I1448" i="1" s="1"/>
  <c r="J1448" i="1"/>
  <c r="H1449" i="1"/>
  <c r="I1449" i="1" s="1"/>
  <c r="J1449" i="1"/>
  <c r="H1450" i="1"/>
  <c r="I1450" i="1" s="1"/>
  <c r="J1450" i="1"/>
  <c r="H1451" i="1"/>
  <c r="I1451" i="1" s="1"/>
  <c r="J1451" i="1"/>
  <c r="H1452" i="1"/>
  <c r="I1452" i="1" s="1"/>
  <c r="J1452" i="1"/>
  <c r="H1453" i="1"/>
  <c r="H1454" i="1"/>
  <c r="H1455" i="1"/>
  <c r="I1455" i="1" s="1"/>
  <c r="J1455" i="1"/>
  <c r="H1456" i="1"/>
  <c r="I1456" i="1" s="1"/>
  <c r="J1456" i="1"/>
  <c r="H1457" i="1"/>
  <c r="I1457" i="1" s="1"/>
  <c r="J1457" i="1"/>
  <c r="H1458" i="1"/>
  <c r="I1458" i="1" s="1"/>
  <c r="J1458" i="1"/>
  <c r="H1459" i="1"/>
  <c r="I1459" i="1" s="1"/>
  <c r="J1459" i="1"/>
  <c r="H1460" i="1"/>
  <c r="I1460" i="1" s="1"/>
  <c r="J1460" i="1"/>
  <c r="H1461" i="1"/>
  <c r="H1462" i="1"/>
  <c r="I1462" i="1" s="1"/>
  <c r="J1462" i="1"/>
  <c r="H1463" i="1"/>
  <c r="I1463" i="1" s="1"/>
  <c r="J1463" i="1"/>
  <c r="H1464" i="1"/>
  <c r="I1464" i="1" s="1"/>
  <c r="J1464" i="1"/>
  <c r="H1465" i="1"/>
  <c r="I1465" i="1" s="1"/>
  <c r="J1465" i="1"/>
  <c r="H1466" i="1"/>
  <c r="I1466" i="1" s="1"/>
  <c r="J1466" i="1"/>
  <c r="H1467" i="1"/>
  <c r="I1467" i="1" s="1"/>
  <c r="J1467" i="1"/>
  <c r="H1468" i="1"/>
  <c r="I1468" i="1" s="1"/>
  <c r="J1468" i="1"/>
  <c r="H1469" i="1"/>
  <c r="H1470" i="1"/>
  <c r="H1471" i="1"/>
  <c r="I1471" i="1" s="1"/>
  <c r="J1471" i="1"/>
  <c r="H1472" i="1"/>
  <c r="I1472" i="1" s="1"/>
  <c r="J1472" i="1"/>
  <c r="H1473" i="1"/>
  <c r="I1473" i="1" s="1"/>
  <c r="J1473" i="1"/>
  <c r="H1474" i="1"/>
  <c r="I1474" i="1" s="1"/>
  <c r="J1474" i="1"/>
  <c r="H1475" i="1"/>
  <c r="H1476" i="1"/>
  <c r="I1476" i="1" s="1"/>
  <c r="J1476" i="1"/>
  <c r="H1477" i="1"/>
  <c r="I1477" i="1" s="1"/>
  <c r="J1477" i="1"/>
  <c r="H1478" i="1"/>
  <c r="I1478" i="1" s="1"/>
  <c r="J1478" i="1"/>
  <c r="H1479" i="1"/>
  <c r="I1479" i="1" s="1"/>
  <c r="J1479" i="1"/>
  <c r="G1480" i="1"/>
  <c r="G1482" i="1"/>
  <c r="G1484" i="1"/>
  <c r="G1486" i="1"/>
  <c r="G1488" i="1"/>
  <c r="G1490" i="1"/>
  <c r="G1492" i="1"/>
  <c r="G1494" i="1"/>
  <c r="G1496" i="1"/>
  <c r="G1498" i="1"/>
  <c r="G1500" i="1"/>
  <c r="G1502" i="1"/>
  <c r="G1504" i="1"/>
  <c r="G1506" i="1"/>
  <c r="G1508" i="1"/>
  <c r="G1510" i="1"/>
  <c r="G1512" i="1"/>
  <c r="G1514" i="1"/>
  <c r="G1516" i="1"/>
  <c r="G1520" i="1"/>
  <c r="G1522" i="1"/>
  <c r="G1524" i="1"/>
  <c r="G1526" i="1"/>
  <c r="G1528" i="1"/>
  <c r="G1530" i="1"/>
  <c r="G1532" i="1"/>
  <c r="G1534" i="1"/>
  <c r="G1536" i="1"/>
  <c r="G1538" i="1"/>
  <c r="G1540" i="1"/>
  <c r="G1542" i="1"/>
  <c r="G1544" i="1"/>
  <c r="G1546" i="1"/>
  <c r="G1548" i="1"/>
  <c r="G1550" i="1"/>
  <c r="G1552" i="1"/>
  <c r="G1554" i="1"/>
  <c r="G1556" i="1"/>
  <c r="G1558" i="1"/>
  <c r="G1560" i="1"/>
  <c r="G1562" i="1"/>
  <c r="G1564" i="1"/>
  <c r="G1566" i="1"/>
  <c r="G1568" i="1"/>
  <c r="G1570" i="1"/>
  <c r="G1572" i="1"/>
  <c r="G1574" i="1"/>
  <c r="G1576" i="1"/>
  <c r="G1578" i="1"/>
  <c r="G1580" i="1"/>
  <c r="D7" i="4"/>
  <c r="E636" i="4"/>
  <c r="D630" i="1" s="1"/>
  <c r="F580" i="4"/>
  <c r="D528" i="4"/>
  <c r="F118" i="5"/>
  <c r="D68" i="5"/>
  <c r="G307" i="9"/>
  <c r="E307" i="9" s="1"/>
  <c r="B307" i="9" s="1"/>
  <c r="F177" i="5"/>
  <c r="D176" i="5"/>
  <c r="D42" i="8"/>
  <c r="H1439" i="1"/>
  <c r="I1439" i="1" s="1"/>
  <c r="H1440" i="1"/>
  <c r="I1440" i="1" s="1"/>
  <c r="H1441" i="1"/>
  <c r="I1441" i="1" s="1"/>
  <c r="H1442" i="1"/>
  <c r="I1442" i="1" s="1"/>
  <c r="H1443" i="1"/>
  <c r="I1443" i="1" s="1"/>
  <c r="H1444" i="1"/>
  <c r="I1444" i="1" s="1"/>
  <c r="H1480" i="1"/>
  <c r="D152" i="4"/>
  <c r="D344" i="4"/>
  <c r="D396" i="4"/>
  <c r="F416" i="4"/>
  <c r="D421" i="4"/>
  <c r="D459" i="4"/>
  <c r="D515" i="4"/>
  <c r="F581" i="4"/>
  <c r="F603" i="4"/>
  <c r="D7" i="5"/>
  <c r="F119" i="5"/>
  <c r="F135" i="5"/>
  <c r="F149" i="5"/>
  <c r="F180" i="5"/>
  <c r="E309" i="9"/>
  <c r="B309" i="9" s="1"/>
  <c r="F190" i="5"/>
  <c r="E310" i="9"/>
  <c r="B310" i="9" s="1"/>
  <c r="F206" i="5"/>
  <c r="F238" i="5"/>
  <c r="F246" i="5"/>
  <c r="F5" i="6"/>
  <c r="D89" i="6"/>
  <c r="D129" i="6"/>
  <c r="D141" i="6"/>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H165" i="9"/>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6" i="9"/>
  <c r="E166" i="9" s="1"/>
  <c r="B166" i="9" s="1"/>
  <c r="G163" i="9"/>
  <c r="E163" i="9" s="1"/>
  <c r="B163" i="9" s="1"/>
  <c r="G162" i="9"/>
  <c r="E162" i="9" s="1"/>
  <c r="B162" i="9" s="1"/>
  <c r="G161" i="9"/>
  <c r="E161" i="9" s="1"/>
  <c r="B161" i="9" s="1"/>
  <c r="I10" i="9"/>
  <c r="F417" i="4"/>
  <c r="E289" i="9"/>
  <c r="B289" i="9" s="1"/>
  <c r="F88" i="5"/>
  <c r="E176" i="5"/>
  <c r="B315" i="9"/>
  <c r="E314" i="9"/>
  <c r="I10" i="3" s="1"/>
  <c r="B215" i="9"/>
  <c r="B231" i="9"/>
  <c r="B233" i="9"/>
  <c r="B235" i="9"/>
  <c r="B237" i="9"/>
  <c r="B259" i="9"/>
  <c r="B261" i="9"/>
  <c r="B263" i="9"/>
  <c r="B267" i="9"/>
  <c r="B269" i="9"/>
  <c r="B271" i="9"/>
  <c r="C1518" i="1" l="1"/>
  <c r="H1518" i="1" s="1"/>
  <c r="G1499" i="1"/>
  <c r="D1408" i="1"/>
  <c r="I27" i="3"/>
  <c r="H1329" i="1"/>
  <c r="G1329" i="1"/>
  <c r="E141" i="6"/>
  <c r="I28" i="3" s="1"/>
  <c r="G1299" i="1"/>
  <c r="I23" i="3"/>
  <c r="D1214" i="1"/>
  <c r="F237" i="5"/>
  <c r="C1214" i="1"/>
  <c r="H23" i="3"/>
  <c r="G990" i="1"/>
  <c r="E7" i="5"/>
  <c r="I20" i="3" s="1"/>
  <c r="F12" i="5"/>
  <c r="E6" i="5"/>
  <c r="D984" i="1" s="1"/>
  <c r="F644" i="4"/>
  <c r="C638" i="1"/>
  <c r="H638" i="1" s="1"/>
  <c r="G579" i="1"/>
  <c r="G523" i="1"/>
  <c r="E635" i="4"/>
  <c r="D629" i="1" s="1"/>
  <c r="D414" i="1"/>
  <c r="E350" i="4"/>
  <c r="E407" i="4" s="1"/>
  <c r="D402" i="1" s="1"/>
  <c r="D346" i="1"/>
  <c r="D294" i="1"/>
  <c r="G638" i="1"/>
  <c r="F252" i="4"/>
  <c r="E151" i="4"/>
  <c r="I17" i="3" s="1"/>
  <c r="G192" i="1"/>
  <c r="F196" i="4"/>
  <c r="G78" i="1"/>
  <c r="E6" i="4"/>
  <c r="B192" i="9"/>
  <c r="H28" i="3"/>
  <c r="C1435" i="1"/>
  <c r="F89" i="6"/>
  <c r="C1383" i="1"/>
  <c r="F515" i="4"/>
  <c r="C509" i="1"/>
  <c r="D420" i="4"/>
  <c r="F421" i="4"/>
  <c r="C415" i="1"/>
  <c r="F396" i="4"/>
  <c r="C391" i="1"/>
  <c r="F344" i="4"/>
  <c r="C339" i="1"/>
  <c r="H21" i="9"/>
  <c r="G21" i="9"/>
  <c r="F152" i="4"/>
  <c r="D151" i="4"/>
  <c r="C148" i="1"/>
  <c r="K1450" i="9"/>
  <c r="G313" i="9"/>
  <c r="E313" i="9" s="1"/>
  <c r="B313" i="9" s="1"/>
  <c r="I34" i="3"/>
  <c r="C1517" i="1"/>
  <c r="D175" i="5"/>
  <c r="F176" i="5"/>
  <c r="H22" i="3"/>
  <c r="C1153" i="1"/>
  <c r="D6" i="4"/>
  <c r="F7" i="4"/>
  <c r="C3" i="1"/>
  <c r="E175" i="5"/>
  <c r="I22" i="3"/>
  <c r="D1153" i="1"/>
  <c r="H19" i="9"/>
  <c r="E19" i="9" s="1"/>
  <c r="B19" i="9" s="1"/>
  <c r="E165" i="9"/>
  <c r="B165" i="9" s="1"/>
  <c r="F129" i="6"/>
  <c r="C1423" i="1"/>
  <c r="D6" i="5"/>
  <c r="H20" i="3"/>
  <c r="C985" i="1"/>
  <c r="F459" i="4"/>
  <c r="C453" i="1"/>
  <c r="D350" i="4"/>
  <c r="D298" i="4"/>
  <c r="G312" i="9"/>
  <c r="E312" i="9" s="1"/>
  <c r="F68" i="5"/>
  <c r="H21" i="3"/>
  <c r="C1046" i="1"/>
  <c r="D636" i="4"/>
  <c r="F528" i="4"/>
  <c r="C522" i="1"/>
  <c r="G1518" i="1" l="1"/>
  <c r="H1408" i="1"/>
  <c r="G1408" i="1"/>
  <c r="D1435" i="1"/>
  <c r="H1435" i="1" s="1"/>
  <c r="G317" i="9"/>
  <c r="E317" i="9" s="1"/>
  <c r="E316" i="9" s="1"/>
  <c r="F141" i="6"/>
  <c r="G1214" i="1"/>
  <c r="H1214" i="1"/>
  <c r="D985" i="1"/>
  <c r="H985" i="1" s="1"/>
  <c r="F7" i="5"/>
  <c r="G346" i="1"/>
  <c r="H346" i="1"/>
  <c r="D345" i="1"/>
  <c r="E408" i="4"/>
  <c r="D403" i="1" s="1"/>
  <c r="H294" i="1"/>
  <c r="G294" i="1"/>
  <c r="D147" i="1"/>
  <c r="E289" i="4"/>
  <c r="E21" i="9"/>
  <c r="B21" i="9" s="1"/>
  <c r="I16" i="3"/>
  <c r="D2" i="1"/>
  <c r="E290" i="4"/>
  <c r="D286" i="1" s="1"/>
  <c r="E412" i="4"/>
  <c r="E639" i="4" s="1"/>
  <c r="G1046" i="1"/>
  <c r="H1046" i="1"/>
  <c r="D407" i="4"/>
  <c r="F298" i="4"/>
  <c r="C293" i="1"/>
  <c r="H453" i="1"/>
  <c r="G453" i="1"/>
  <c r="G985" i="1"/>
  <c r="H1423" i="1"/>
  <c r="G1423" i="1"/>
  <c r="G1153" i="1"/>
  <c r="H1153" i="1"/>
  <c r="G1517" i="1"/>
  <c r="H1517" i="1"/>
  <c r="H11" i="3"/>
  <c r="G148" i="1"/>
  <c r="H148" i="1"/>
  <c r="H509" i="1"/>
  <c r="G509" i="1"/>
  <c r="H522" i="1"/>
  <c r="G522" i="1"/>
  <c r="F636" i="4"/>
  <c r="C630" i="1"/>
  <c r="B312" i="9"/>
  <c r="E311" i="9"/>
  <c r="D408" i="4"/>
  <c r="F350" i="4"/>
  <c r="C345" i="1"/>
  <c r="G284" i="9"/>
  <c r="E284" i="9" s="1"/>
  <c r="B284" i="9" s="1"/>
  <c r="G278" i="9"/>
  <c r="F6" i="5"/>
  <c r="C984" i="1"/>
  <c r="D1152" i="1"/>
  <c r="H278" i="9"/>
  <c r="G3" i="1"/>
  <c r="H3" i="1"/>
  <c r="D290" i="4"/>
  <c r="D412" i="4"/>
  <c r="F6" i="4"/>
  <c r="H16" i="3"/>
  <c r="C2" i="1"/>
  <c r="F175" i="5"/>
  <c r="C1152" i="1"/>
  <c r="D289" i="4"/>
  <c r="H17" i="3"/>
  <c r="F151" i="4"/>
  <c r="C147" i="1"/>
  <c r="G339" i="1"/>
  <c r="H339" i="1"/>
  <c r="H391" i="1"/>
  <c r="G391" i="1"/>
  <c r="H415" i="1"/>
  <c r="G415" i="1"/>
  <c r="F420" i="4"/>
  <c r="D635" i="4"/>
  <c r="C414" i="1"/>
  <c r="H1383" i="1"/>
  <c r="G1383" i="1"/>
  <c r="H9" i="3"/>
  <c r="G1435" i="1"/>
  <c r="B317" i="9" l="1"/>
  <c r="E413" i="4"/>
  <c r="E414" i="4" s="1"/>
  <c r="D409" i="1" s="1"/>
  <c r="D285" i="1"/>
  <c r="E291" i="4"/>
  <c r="D287" i="1" s="1"/>
  <c r="D407" i="1"/>
  <c r="K3" i="9"/>
  <c r="I9" i="3"/>
  <c r="F635" i="4"/>
  <c r="C629" i="1"/>
  <c r="H414" i="1"/>
  <c r="G414" i="1"/>
  <c r="D413" i="4"/>
  <c r="D291" i="4"/>
  <c r="F289" i="4"/>
  <c r="C285" i="1"/>
  <c r="D639" i="4"/>
  <c r="D414" i="4"/>
  <c r="F412" i="4"/>
  <c r="C407" i="1"/>
  <c r="H8" i="3"/>
  <c r="G984" i="1"/>
  <c r="H984" i="1"/>
  <c r="E278" i="9"/>
  <c r="H345" i="1"/>
  <c r="G345" i="1"/>
  <c r="F408" i="4"/>
  <c r="C403" i="1"/>
  <c r="N3" i="9"/>
  <c r="I11" i="3"/>
  <c r="G147" i="1"/>
  <c r="H147" i="1"/>
  <c r="G1152" i="1"/>
  <c r="H1152" i="1"/>
  <c r="G2" i="1"/>
  <c r="H2" i="1"/>
  <c r="F290" i="4"/>
  <c r="C286" i="1"/>
  <c r="H630" i="1"/>
  <c r="G630" i="1"/>
  <c r="D633" i="1"/>
  <c r="G293" i="1"/>
  <c r="H293" i="1"/>
  <c r="F407" i="4"/>
  <c r="C402" i="1"/>
  <c r="E640" i="4" l="1"/>
  <c r="D408" i="1"/>
  <c r="E415" i="4"/>
  <c r="D410" i="1" s="1"/>
  <c r="H402" i="1"/>
  <c r="G402" i="1"/>
  <c r="G286" i="1"/>
  <c r="H286" i="1"/>
  <c r="M3" i="9"/>
  <c r="H407" i="1"/>
  <c r="G407" i="1"/>
  <c r="F414" i="4"/>
  <c r="C409" i="1"/>
  <c r="G285" i="1"/>
  <c r="H285" i="1"/>
  <c r="F291" i="4"/>
  <c r="C287" i="1"/>
  <c r="H629" i="1"/>
  <c r="G629" i="1"/>
  <c r="H403" i="1"/>
  <c r="G403" i="1"/>
  <c r="B278" i="9"/>
  <c r="E277" i="9"/>
  <c r="I8" i="3" s="1"/>
  <c r="F639" i="4"/>
  <c r="C633" i="1"/>
  <c r="D640" i="4"/>
  <c r="D641" i="4" s="1"/>
  <c r="D415" i="4"/>
  <c r="F413" i="4"/>
  <c r="C408" i="1"/>
  <c r="D634" i="1" l="1"/>
  <c r="E642" i="4"/>
  <c r="E641" i="4"/>
  <c r="F641" i="4"/>
  <c r="C635" i="1"/>
  <c r="H408" i="1"/>
  <c r="G408" i="1"/>
  <c r="F415" i="4"/>
  <c r="C410" i="1"/>
  <c r="H633" i="1"/>
  <c r="G633" i="1"/>
  <c r="G287" i="1"/>
  <c r="H287" i="1"/>
  <c r="H409" i="1"/>
  <c r="G409" i="1"/>
  <c r="D642" i="4"/>
  <c r="F640" i="4"/>
  <c r="C634" i="1"/>
  <c r="D635" i="1" l="1"/>
  <c r="H635" i="1" s="1"/>
  <c r="E645" i="4"/>
  <c r="D636" i="1"/>
  <c r="E646" i="4"/>
  <c r="H634" i="1"/>
  <c r="G634" i="1"/>
  <c r="D646" i="4"/>
  <c r="F642" i="4"/>
  <c r="C636" i="1"/>
  <c r="H410" i="1"/>
  <c r="G410" i="1"/>
  <c r="D645" i="4"/>
  <c r="G635" i="1" l="1"/>
  <c r="D640" i="1"/>
  <c r="I19" i="3"/>
  <c r="D639" i="1"/>
  <c r="I18" i="3"/>
  <c r="F645" i="4"/>
  <c r="H18" i="3"/>
  <c r="C639" i="1"/>
  <c r="G276" i="9"/>
  <c r="E276" i="9" s="1"/>
  <c r="B276" i="9" s="1"/>
  <c r="H636" i="1"/>
  <c r="G636" i="1"/>
  <c r="F646" i="4"/>
  <c r="H19" i="3"/>
  <c r="C640" i="1"/>
  <c r="H640" i="1" l="1"/>
  <c r="G640" i="1"/>
  <c r="H639" i="1"/>
  <c r="G639" i="1"/>
  <c r="H7" i="3"/>
  <c r="J3" i="9" l="1"/>
  <c r="G274" i="9" l="1"/>
  <c r="L272" i="9"/>
  <c r="H274" i="9"/>
  <c r="M272" i="9"/>
  <c r="H18" i="9"/>
  <c r="G18" i="9"/>
  <c r="I13" i="9"/>
  <c r="K11" i="9"/>
  <c r="J10" i="9"/>
  <c r="I9" i="9"/>
  <c r="K7" i="9"/>
  <c r="J6" i="9"/>
  <c r="I5" i="9"/>
  <c r="K12" i="9"/>
  <c r="J11" i="9"/>
  <c r="K8" i="9"/>
  <c r="J7" i="9"/>
  <c r="I6" i="9"/>
  <c r="J17" i="9"/>
  <c r="M16" i="9"/>
  <c r="L15" i="9"/>
  <c r="G17" i="9"/>
  <c r="G16" i="9"/>
  <c r="H15" i="9"/>
  <c r="J13" i="9"/>
  <c r="I12" i="9"/>
  <c r="K10" i="9"/>
  <c r="J9" i="9"/>
  <c r="I8" i="9"/>
  <c r="K6" i="9"/>
  <c r="J5" i="9"/>
  <c r="H17" i="9"/>
  <c r="H16" i="9"/>
  <c r="I17" i="9"/>
  <c r="L16" i="9"/>
  <c r="M15" i="9"/>
  <c r="K13" i="9"/>
  <c r="J12" i="9"/>
  <c r="I11" i="9"/>
  <c r="K9" i="9"/>
  <c r="J8" i="9"/>
  <c r="I7" i="9"/>
  <c r="K5" i="9"/>
  <c r="G15" i="9"/>
  <c r="E15" i="9" s="1"/>
  <c r="E7" i="9" l="1"/>
  <c r="B7" i="9" s="1"/>
  <c r="E18" i="9"/>
  <c r="B18" i="9" s="1"/>
  <c r="E11" i="9"/>
  <c r="B11" i="9" s="1"/>
  <c r="E6" i="9"/>
  <c r="B6" i="9" s="1"/>
  <c r="E9" i="9"/>
  <c r="B9" i="9" s="1"/>
  <c r="F272" i="9"/>
  <c r="E12" i="9"/>
  <c r="B12" i="9" s="1"/>
  <c r="E17" i="9"/>
  <c r="B17" i="9" s="1"/>
  <c r="F16" i="9"/>
  <c r="E8" i="9"/>
  <c r="B8" i="9" s="1"/>
  <c r="E16" i="9"/>
  <c r="F15" i="9"/>
  <c r="E5" i="9"/>
  <c r="E10" i="9"/>
  <c r="B10" i="9" s="1"/>
  <c r="E13" i="9"/>
  <c r="B13" i="9" s="1"/>
  <c r="E274" i="9"/>
  <c r="B16" i="9" l="1"/>
  <c r="F14" i="9"/>
  <c r="B274" i="9"/>
  <c r="E20" i="9"/>
  <c r="I7" i="3" s="1"/>
  <c r="B5" i="9"/>
  <c r="E4" i="9"/>
  <c r="E14" i="9"/>
  <c r="B272" i="9"/>
  <c r="F20"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<sst xmlns="http://schemas.openxmlformats.org/spreadsheetml/2006/main" count="4369" uniqueCount="3421">
  <si>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</si>
  <si>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</si>
  <si>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</si>
  <si>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</si>
  <si>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</si>
  <si>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</si>
  <si>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</si>
  <si>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</si>
  <si>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</si>
  <si>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</si>
  <si>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</si>
  <si>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</si>
  <si>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</si>
  <si>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</si>
  <si>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</si>
  <si>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</si>
  <si>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</si>
  <si>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</si>
  <si>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</si>
  <si>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</si>
  <si>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</si>
  <si>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</si>
  <si>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</si>
  <si>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</si>
  <si>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</si>
  <si>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</si>
  <si>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</si>
  <si>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</si>
  <si>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</si>
  <si>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</si>
  <si>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</si>
  <si>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Ivan Goran Kovačić</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</si>
  <si>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</si>
  <si>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</si>
  <si>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</si>
  <si>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</si>
  <si>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</si>
  <si>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</si>
  <si>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</si>
  <si>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</si>
  <si>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</si>
  <si>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</si>
  <si>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</si>
  <si>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</si>
  <si>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</si>
  <si>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</si>
  <si>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</si>
  <si>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</si>
  <si>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</si>
  <si>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9064 - Osnovna škola Ivan Goran Kovačić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</si>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</sst>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1763008.39</v>
      </c>
      <c r="D2" s="6">
        <f>'PR-RAS'!E6</f>
        <v>1964638.48</v>
      </c>
      <c r="E2" s="6">
        <v>0</v>
      </c>
      <c r="F2" s="6">
        <v>0</v>
      </c>
      <c r="G2" s="7">
        <f t="shared" ref="G2:G264" si="0">(B2/1000)*(C2*1+D2*2)</f>
        <v>5692.2853500000001</v>
      </c>
      <c r="H2" s="7">
        <f t="shared" ref="H2:H264" si="1">ABS(C2-ROUND(C2,0))+ABS(D2-ROUND(D2,0))</f>
        <v>0.86999999987892807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1564081.95</v>
      </c>
      <c r="D46" s="1">
        <f>'PR-RAS'!E50</f>
        <v>1788237.9100000001</v>
      </c>
      <c r="E46" s="1">
        <v>0</v>
      </c>
      <c r="F46" s="1">
        <v>0</v>
      </c>
      <c r="G46" s="2">
        <f t="shared" si="0"/>
        <v>231325.09965000002</v>
      </c>
      <c r="H46" s="2">
        <f t="shared" si="1"/>
        <v>0.13999999989755452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1564081.95</v>
      </c>
      <c r="D64" s="1">
        <f>'PR-RAS'!E68</f>
        <v>1788237.9100000001</v>
      </c>
      <c r="E64" s="1">
        <v>0</v>
      </c>
      <c r="F64" s="1">
        <v>0</v>
      </c>
      <c r="G64" s="2">
        <f t="shared" si="0"/>
        <v>323855.13951000001</v>
      </c>
      <c r="H64" s="2">
        <f t="shared" si="1"/>
        <v>0.13999999989755452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1543225.02</v>
      </c>
      <c r="D65" s="1">
        <f>'PR-RAS'!E69</f>
        <v>1759026.35</v>
      </c>
      <c r="E65" s="1">
        <v>0</v>
      </c>
      <c r="F65" s="1">
        <v>0</v>
      </c>
      <c r="G65" s="2">
        <f t="shared" si="0"/>
        <v>323921.77408000006</v>
      </c>
      <c r="H65" s="2">
        <f t="shared" si="1"/>
        <v>0.37000000011175871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20856.93</v>
      </c>
      <c r="D66" s="1">
        <f>'PR-RAS'!E70</f>
        <v>29211.56</v>
      </c>
      <c r="E66" s="1">
        <v>0</v>
      </c>
      <c r="F66" s="1">
        <v>0</v>
      </c>
      <c r="G66" s="2">
        <f t="shared" si="0"/>
        <v>5153.2032500000005</v>
      </c>
      <c r="H66" s="2">
        <f t="shared" si="1"/>
        <v>0.50999999999839929</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13338.51</v>
      </c>
      <c r="D102" s="1">
        <f>'PR-RAS'!E106</f>
        <v>21625.41</v>
      </c>
      <c r="E102" s="1">
        <v>0</v>
      </c>
      <c r="F102" s="1">
        <v>0</v>
      </c>
      <c r="G102" s="2">
        <f t="shared" si="0"/>
        <v>5715.5223300000007</v>
      </c>
      <c r="H102" s="2">
        <f t="shared" si="1"/>
        <v>0.8999999999996362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13338.51</v>
      </c>
      <c r="D108" s="1">
        <f>'PR-RAS'!E112</f>
        <v>21625.41</v>
      </c>
      <c r="E108" s="1">
        <v>0</v>
      </c>
      <c r="F108" s="1">
        <v>0</v>
      </c>
      <c r="G108" s="2">
        <f t="shared" si="0"/>
        <v>6055.0583100000003</v>
      </c>
      <c r="H108" s="2">
        <f t="shared" si="1"/>
        <v>0.8999999999996362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13338.51</v>
      </c>
      <c r="D113" s="1">
        <f>'PR-RAS'!E117</f>
        <v>21625.41</v>
      </c>
      <c r="E113" s="1">
        <v>0</v>
      </c>
      <c r="F113" s="1">
        <v>0</v>
      </c>
      <c r="G113" s="2">
        <f t="shared" si="0"/>
        <v>6338.0049600000002</v>
      </c>
      <c r="H113" s="2">
        <f t="shared" si="1"/>
        <v>0.8999999999996362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26147.72</v>
      </c>
      <c r="D120" s="1">
        <f>'PR-RAS'!E124</f>
        <v>23174.13</v>
      </c>
      <c r="E120" s="1">
        <v>0</v>
      </c>
      <c r="F120" s="1">
        <v>0</v>
      </c>
      <c r="G120" s="2">
        <f t="shared" si="0"/>
        <v>8627.0216200000013</v>
      </c>
      <c r="H120" s="2">
        <f t="shared" si="1"/>
        <v>0.40999999999985448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26147.72</v>
      </c>
      <c r="D121" s="1">
        <f>'PR-RAS'!E125</f>
        <v>23174.13</v>
      </c>
      <c r="E121" s="1">
        <v>0</v>
      </c>
      <c r="F121" s="1">
        <v>0</v>
      </c>
      <c r="G121" s="2">
        <f t="shared" si="0"/>
        <v>8699.517600000001</v>
      </c>
      <c r="H121" s="2">
        <f t="shared" si="1"/>
        <v>0.40999999999985448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26147.72</v>
      </c>
      <c r="D123" s="1">
        <f>'PR-RAS'!E127</f>
        <v>23174.13</v>
      </c>
      <c r="E123" s="1">
        <v>0</v>
      </c>
      <c r="F123" s="1">
        <v>0</v>
      </c>
      <c r="G123" s="2">
        <f t="shared" si="0"/>
        <v>8844.5095600000004</v>
      </c>
      <c r="H123" s="2">
        <f t="shared" si="1"/>
        <v>0.40999999999985448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159440.21</v>
      </c>
      <c r="D129" s="1">
        <f>'PR-RAS'!E133</f>
        <v>131601.01999999999</v>
      </c>
      <c r="E129" s="1">
        <v>0</v>
      </c>
      <c r="F129" s="1">
        <v>0</v>
      </c>
      <c r="G129" s="2">
        <f t="shared" si="0"/>
        <v>54098.207999999999</v>
      </c>
      <c r="H129" s="2">
        <f t="shared" si="1"/>
        <v>0.22999999998137355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159440.21</v>
      </c>
      <c r="D130" s="1">
        <f>'PR-RAS'!E134</f>
        <v>131601.01999999999</v>
      </c>
      <c r="E130" s="1">
        <v>0</v>
      </c>
      <c r="F130" s="1">
        <v>0</v>
      </c>
      <c r="G130" s="2">
        <f t="shared" si="0"/>
        <v>54520.850250000003</v>
      </c>
      <c r="H130" s="2">
        <f t="shared" si="1"/>
        <v>0.22999999998137355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144025.25</v>
      </c>
      <c r="D131" s="1">
        <f>'PR-RAS'!E135</f>
        <v>128246.47</v>
      </c>
      <c r="E131" s="1">
        <v>0</v>
      </c>
      <c r="F131" s="1">
        <v>0</v>
      </c>
      <c r="G131" s="2">
        <f t="shared" si="0"/>
        <v>52067.364700000006</v>
      </c>
      <c r="H131" s="2">
        <f t="shared" si="1"/>
        <v>0.72000000000116415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15414.96</v>
      </c>
      <c r="D132" s="1">
        <f>'PR-RAS'!E136</f>
        <v>3354.55</v>
      </c>
      <c r="E132" s="1">
        <v>0</v>
      </c>
      <c r="F132" s="1">
        <v>0</v>
      </c>
      <c r="G132" s="2">
        <f t="shared" si="0"/>
        <v>2898.2518599999999</v>
      </c>
      <c r="H132" s="2">
        <f t="shared" si="1"/>
        <v>0.49000000000069122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1737587.7900000003</v>
      </c>
      <c r="D147" s="1">
        <f>'PR-RAS'!E151</f>
        <v>1973921.0900000003</v>
      </c>
      <c r="E147" s="1">
        <v>0</v>
      </c>
      <c r="F147" s="1">
        <v>0</v>
      </c>
      <c r="G147" s="2">
        <f t="shared" si="0"/>
        <v>830072.77562000009</v>
      </c>
      <c r="H147" s="2">
        <f t="shared" si="1"/>
        <v>0.30000000004656613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1486456.7400000002</v>
      </c>
      <c r="D148" s="1">
        <f>'PR-RAS'!E152</f>
        <v>1662813.4900000002</v>
      </c>
      <c r="E148" s="1">
        <v>0</v>
      </c>
      <c r="F148" s="1">
        <v>0</v>
      </c>
      <c r="G148" s="2">
        <f t="shared" si="0"/>
        <v>707376.30684000009</v>
      </c>
      <c r="H148" s="2">
        <f t="shared" si="1"/>
        <v>0.75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1235062.3500000001</v>
      </c>
      <c r="D149" s="1">
        <f>'PR-RAS'!E153</f>
        <v>1376353.37</v>
      </c>
      <c r="E149" s="1">
        <v>0</v>
      </c>
      <c r="F149" s="1">
        <v>0</v>
      </c>
      <c r="G149" s="2">
        <f t="shared" si="0"/>
        <v>590189.82532000006</v>
      </c>
      <c r="H149" s="2">
        <f t="shared" si="1"/>
        <v>0.72000000020489097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1235062.3500000001</v>
      </c>
      <c r="D150" s="1">
        <f>'PR-RAS'!E154</f>
        <v>1376353.37</v>
      </c>
      <c r="E150" s="1">
        <v>0</v>
      </c>
      <c r="F150" s="1">
        <v>0</v>
      </c>
      <c r="G150" s="2">
        <f t="shared" si="0"/>
        <v>594177.59441000002</v>
      </c>
      <c r="H150" s="2">
        <f t="shared" si="1"/>
        <v>0.72000000020489097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47466.87</v>
      </c>
      <c r="D154" s="1">
        <f>'PR-RAS'!E158</f>
        <v>59273.24</v>
      </c>
      <c r="E154" s="1">
        <v>0</v>
      </c>
      <c r="F154" s="1">
        <v>0</v>
      </c>
      <c r="G154" s="2">
        <f t="shared" si="0"/>
        <v>25400.042550000002</v>
      </c>
      <c r="H154" s="2">
        <f t="shared" si="1"/>
        <v>0.36999999999534339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203927.52</v>
      </c>
      <c r="D155" s="1">
        <f>'PR-RAS'!E159</f>
        <v>227186.88</v>
      </c>
      <c r="E155" s="1">
        <v>0</v>
      </c>
      <c r="F155" s="1">
        <v>0</v>
      </c>
      <c r="G155" s="2">
        <f t="shared" si="0"/>
        <v>101378.39712000001</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203582.16</v>
      </c>
      <c r="D157" s="1">
        <f>'PR-RAS'!E161</f>
        <v>227186.88</v>
      </c>
      <c r="E157" s="1">
        <v>0</v>
      </c>
      <c r="F157" s="1">
        <v>0</v>
      </c>
      <c r="G157" s="2">
        <f t="shared" si="0"/>
        <v>102641.12352000001</v>
      </c>
      <c r="H157" s="2">
        <f t="shared" si="1"/>
        <v>0.27999999999883585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345.36</v>
      </c>
      <c r="D158" s="1">
        <f>'PR-RAS'!E162</f>
        <v>0</v>
      </c>
      <c r="E158" s="1">
        <v>0</v>
      </c>
      <c r="F158" s="1">
        <v>0</v>
      </c>
      <c r="G158" s="2">
        <f t="shared" si="0"/>
        <v>54.221520000000005</v>
      </c>
      <c r="H158" s="2">
        <f t="shared" si="1"/>
        <v>0.36000000000001364</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224221.56000000003</v>
      </c>
      <c r="D159" s="1">
        <f>'PR-RAS'!E163</f>
        <v>290629.07</v>
      </c>
      <c r="E159" s="1">
        <v>0</v>
      </c>
      <c r="F159" s="1">
        <v>0</v>
      </c>
      <c r="G159" s="2">
        <f t="shared" si="0"/>
        <v>127265.79260000002</v>
      </c>
      <c r="H159" s="2">
        <f t="shared" si="1"/>
        <v>0.5099999999802094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41653.25</v>
      </c>
      <c r="D160" s="1">
        <f>'PR-RAS'!E164</f>
        <v>50435.290000000008</v>
      </c>
      <c r="E160" s="1">
        <v>0</v>
      </c>
      <c r="F160" s="1">
        <v>0</v>
      </c>
      <c r="G160" s="2">
        <f t="shared" si="0"/>
        <v>22661.288970000001</v>
      </c>
      <c r="H160" s="2">
        <f t="shared" si="1"/>
        <v>0.54000000000814907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6416.88</v>
      </c>
      <c r="D161" s="1">
        <f>'PR-RAS'!E165</f>
        <v>9866.4</v>
      </c>
      <c r="E161" s="1">
        <v>0</v>
      </c>
      <c r="F161" s="1">
        <v>0</v>
      </c>
      <c r="G161" s="2">
        <f t="shared" si="0"/>
        <v>4183.9488000000001</v>
      </c>
      <c r="H161" s="2">
        <f t="shared" si="1"/>
        <v>0.51999999999952706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33584.720000000001</v>
      </c>
      <c r="D162" s="1">
        <f>'PR-RAS'!E166</f>
        <v>38935.730000000003</v>
      </c>
      <c r="E162" s="1">
        <v>0</v>
      </c>
      <c r="F162" s="1">
        <v>0</v>
      </c>
      <c r="G162" s="2">
        <f t="shared" si="0"/>
        <v>17944.44498</v>
      </c>
      <c r="H162" s="2">
        <f t="shared" si="1"/>
        <v>0.54999999999563443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1651.65</v>
      </c>
      <c r="D163" s="1">
        <f>'PR-RAS'!E167</f>
        <v>1633.16</v>
      </c>
      <c r="E163" s="1">
        <v>0</v>
      </c>
      <c r="F163" s="1">
        <v>0</v>
      </c>
      <c r="G163" s="2">
        <f t="shared" si="0"/>
        <v>796.71114000000011</v>
      </c>
      <c r="H163" s="2">
        <f t="shared" si="1"/>
        <v>0.50999999999999091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102821.71</v>
      </c>
      <c r="D165" s="1">
        <f>'PR-RAS'!E169</f>
        <v>162125.93000000002</v>
      </c>
      <c r="E165" s="1">
        <v>0</v>
      </c>
      <c r="F165" s="1">
        <v>0</v>
      </c>
      <c r="G165" s="2">
        <f t="shared" si="0"/>
        <v>70040.065480000019</v>
      </c>
      <c r="H165" s="2">
        <f t="shared" si="1"/>
        <v>0.35999999997147825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22373.61</v>
      </c>
      <c r="D166" s="1">
        <f>'PR-RAS'!E170</f>
        <v>24931.93</v>
      </c>
      <c r="E166" s="1">
        <v>0</v>
      </c>
      <c r="F166" s="1">
        <v>0</v>
      </c>
      <c r="G166" s="2">
        <f t="shared" si="0"/>
        <v>11919.182550000001</v>
      </c>
      <c r="H166" s="2">
        <f t="shared" si="1"/>
        <v>0.45999999999912689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63113.33</v>
      </c>
      <c r="D167" s="1">
        <f>'PR-RAS'!E171</f>
        <v>114231.64</v>
      </c>
      <c r="E167" s="1">
        <v>0</v>
      </c>
      <c r="F167" s="1">
        <v>0</v>
      </c>
      <c r="G167" s="2">
        <f t="shared" si="0"/>
        <v>48401.717259999998</v>
      </c>
      <c r="H167" s="2">
        <f t="shared" si="1"/>
        <v>0.69000000000232831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13822.16</v>
      </c>
      <c r="D168" s="1">
        <f>'PR-RAS'!E172</f>
        <v>15409.04</v>
      </c>
      <c r="E168" s="1">
        <v>0</v>
      </c>
      <c r="F168" s="1">
        <v>0</v>
      </c>
      <c r="G168" s="2">
        <f t="shared" si="0"/>
        <v>7454.9200800000017</v>
      </c>
      <c r="H168" s="2">
        <f t="shared" si="1"/>
        <v>0.2000000000007276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2760.53</v>
      </c>
      <c r="D169" s="1">
        <f>'PR-RAS'!E173</f>
        <v>7202.45</v>
      </c>
      <c r="E169" s="1">
        <v>0</v>
      </c>
      <c r="F169" s="1">
        <v>0</v>
      </c>
      <c r="G169" s="2">
        <f t="shared" si="0"/>
        <v>2883.7922400000002</v>
      </c>
      <c r="H169" s="2">
        <f t="shared" si="1"/>
        <v>0.91999999999961801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752.08</v>
      </c>
      <c r="D170" s="1">
        <f>'PR-RAS'!E174</f>
        <v>138.18</v>
      </c>
      <c r="E170" s="1">
        <v>0</v>
      </c>
      <c r="F170" s="1">
        <v>0</v>
      </c>
      <c r="G170" s="2">
        <f t="shared" si="0"/>
        <v>173.80636000000001</v>
      </c>
      <c r="H170" s="2">
        <f t="shared" si="1"/>
        <v>0.26000000000004775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212.69</v>
      </c>
      <c r="E172" s="1">
        <v>0</v>
      </c>
      <c r="F172" s="1">
        <v>0</v>
      </c>
      <c r="G172" s="2">
        <f t="shared" si="0"/>
        <v>72.739980000000003</v>
      </c>
      <c r="H172" s="2">
        <f t="shared" si="1"/>
        <v>0.31000000000000227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60910.869999999995</v>
      </c>
      <c r="D173" s="1">
        <f>'PR-RAS'!E177</f>
        <v>72467.469999999987</v>
      </c>
      <c r="E173" s="1">
        <v>0</v>
      </c>
      <c r="F173" s="1">
        <v>0</v>
      </c>
      <c r="G173" s="2">
        <f t="shared" si="0"/>
        <v>35405.479319999991</v>
      </c>
      <c r="H173" s="2">
        <f t="shared" si="1"/>
        <v>0.59999999999126885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2446.81</v>
      </c>
      <c r="D174" s="1">
        <f>'PR-RAS'!E178</f>
        <v>3360.44</v>
      </c>
      <c r="E174" s="1">
        <v>0</v>
      </c>
      <c r="F174" s="1">
        <v>0</v>
      </c>
      <c r="G174" s="2">
        <f t="shared" si="0"/>
        <v>1586.01037</v>
      </c>
      <c r="H174" s="2">
        <f t="shared" si="1"/>
        <v>0.63000000000010914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9860.18</v>
      </c>
      <c r="D175" s="1">
        <f>'PR-RAS'!E179</f>
        <v>19142.43</v>
      </c>
      <c r="E175" s="1">
        <v>0</v>
      </c>
      <c r="F175" s="1">
        <v>0</v>
      </c>
      <c r="G175" s="2">
        <f t="shared" si="0"/>
        <v>8377.2369600000002</v>
      </c>
      <c r="H175" s="2">
        <f t="shared" si="1"/>
        <v>0.61000000000058208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10319.75</v>
      </c>
      <c r="D177" s="1">
        <f>'PR-RAS'!E181</f>
        <v>11378.23</v>
      </c>
      <c r="E177" s="1">
        <v>0</v>
      </c>
      <c r="F177" s="1">
        <v>0</v>
      </c>
      <c r="G177" s="2">
        <f t="shared" si="0"/>
        <v>5821.4129599999997</v>
      </c>
      <c r="H177" s="2">
        <f t="shared" si="1"/>
        <v>0.47999999999956344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27118.74</v>
      </c>
      <c r="D178" s="1">
        <f>'PR-RAS'!E182</f>
        <v>26140.41</v>
      </c>
      <c r="E178" s="1">
        <v>0</v>
      </c>
      <c r="F178" s="1">
        <v>0</v>
      </c>
      <c r="G178" s="2">
        <f t="shared" si="0"/>
        <v>14053.722119999999</v>
      </c>
      <c r="H178" s="2">
        <f t="shared" si="1"/>
        <v>0.66999999999825377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3225.7</v>
      </c>
      <c r="D179" s="1">
        <f>'PR-RAS'!E183</f>
        <v>4493.08</v>
      </c>
      <c r="E179" s="1">
        <v>0</v>
      </c>
      <c r="F179" s="1">
        <v>0</v>
      </c>
      <c r="G179" s="2">
        <f t="shared" si="0"/>
        <v>2173.71108</v>
      </c>
      <c r="H179" s="2">
        <f t="shared" si="1"/>
        <v>0.38000000000010914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4205.57</v>
      </c>
      <c r="D180" s="1">
        <f>'PR-RAS'!E184</f>
        <v>2651.04</v>
      </c>
      <c r="E180" s="1">
        <v>0</v>
      </c>
      <c r="F180" s="1">
        <v>0</v>
      </c>
      <c r="G180" s="2">
        <f t="shared" si="0"/>
        <v>1701.8693499999999</v>
      </c>
      <c r="H180" s="2">
        <f t="shared" si="1"/>
        <v>0.47000000000025466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223.97</v>
      </c>
      <c r="D181" s="1">
        <f>'PR-RAS'!E185</f>
        <v>1028.98</v>
      </c>
      <c r="E181" s="1">
        <v>0</v>
      </c>
      <c r="F181" s="1">
        <v>0</v>
      </c>
      <c r="G181" s="2">
        <f t="shared" si="0"/>
        <v>410.74739999999997</v>
      </c>
      <c r="H181" s="2">
        <f t="shared" si="1"/>
        <v>4.9999999999982947E-2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3510.15</v>
      </c>
      <c r="D182" s="1">
        <f>'PR-RAS'!E186</f>
        <v>4272.8599999999997</v>
      </c>
      <c r="E182" s="1">
        <v>0</v>
      </c>
      <c r="F182" s="1">
        <v>0</v>
      </c>
      <c r="G182" s="2">
        <f t="shared" si="0"/>
        <v>2182.1124699999996</v>
      </c>
      <c r="H182" s="2">
        <f t="shared" si="1"/>
        <v>0.29000000000041837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18835.73</v>
      </c>
      <c r="D184" s="1">
        <f>'PR-RAS'!E188</f>
        <v>5600.38</v>
      </c>
      <c r="E184" s="1">
        <v>0</v>
      </c>
      <c r="F184" s="1">
        <v>0</v>
      </c>
      <c r="G184" s="2">
        <f t="shared" si="0"/>
        <v>5496.6776699999991</v>
      </c>
      <c r="H184" s="2">
        <f t="shared" si="1"/>
        <v>0.6500000000005457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30.93</v>
      </c>
      <c r="D187" s="1">
        <f>'PR-RAS'!E191</f>
        <v>37.340000000000003</v>
      </c>
      <c r="E187" s="1">
        <v>0</v>
      </c>
      <c r="F187" s="1">
        <v>0</v>
      </c>
      <c r="G187" s="2">
        <f t="shared" si="0"/>
        <v>19.643460000000001</v>
      </c>
      <c r="H187" s="2">
        <f t="shared" si="1"/>
        <v>0.41000000000000369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743.25</v>
      </c>
      <c r="D188" s="1">
        <f>'PR-RAS'!E192</f>
        <v>881.18</v>
      </c>
      <c r="E188" s="1">
        <v>0</v>
      </c>
      <c r="F188" s="1">
        <v>0</v>
      </c>
      <c r="G188" s="2">
        <f t="shared" si="0"/>
        <v>468.54906999999992</v>
      </c>
      <c r="H188" s="2">
        <f t="shared" si="1"/>
        <v>0.42999999999994998</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2316.34</v>
      </c>
      <c r="D189" s="1">
        <f>'PR-RAS'!E193</f>
        <v>0</v>
      </c>
      <c r="E189" s="1">
        <v>0</v>
      </c>
      <c r="F189" s="1">
        <v>0</v>
      </c>
      <c r="G189" s="2">
        <f t="shared" si="0"/>
        <v>435.47192000000001</v>
      </c>
      <c r="H189" s="2">
        <f t="shared" si="1"/>
        <v>0.34000000000014552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10447.77</v>
      </c>
      <c r="D190" s="1">
        <f>'PR-RAS'!E194</f>
        <v>359.66</v>
      </c>
      <c r="E190" s="1">
        <v>0</v>
      </c>
      <c r="F190" s="1">
        <v>0</v>
      </c>
      <c r="G190" s="2">
        <f t="shared" si="0"/>
        <v>2110.5800100000001</v>
      </c>
      <c r="H190" s="2">
        <f t="shared" si="1"/>
        <v>0.56999999999953843</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5297.44</v>
      </c>
      <c r="D191" s="1">
        <f>'PR-RAS'!E195</f>
        <v>4322.2</v>
      </c>
      <c r="E191" s="1">
        <v>0</v>
      </c>
      <c r="F191" s="1">
        <v>0</v>
      </c>
      <c r="G191" s="2">
        <f t="shared" si="0"/>
        <v>2648.9495999999999</v>
      </c>
      <c r="H191" s="2">
        <f t="shared" si="1"/>
        <v>0.63999999999941792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7805.53</v>
      </c>
      <c r="D192" s="1">
        <f>'PR-RAS'!E196</f>
        <v>0</v>
      </c>
      <c r="E192" s="1">
        <v>0</v>
      </c>
      <c r="F192" s="1">
        <v>0</v>
      </c>
      <c r="G192" s="2">
        <f t="shared" si="0"/>
        <v>1490.8562299999999</v>
      </c>
      <c r="H192" s="2">
        <f t="shared" si="1"/>
        <v>0.47000000000025466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7805.53</v>
      </c>
      <c r="D206" s="1">
        <f>'PR-RAS'!E210</f>
        <v>0</v>
      </c>
      <c r="E206" s="1">
        <v>0</v>
      </c>
      <c r="F206" s="1">
        <v>0</v>
      </c>
      <c r="G206" s="2">
        <f t="shared" si="0"/>
        <v>1600.1336499999998</v>
      </c>
      <c r="H206" s="2">
        <f t="shared" si="1"/>
        <v>0.47000000000025466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7805.53</v>
      </c>
      <c r="D209" s="1">
        <f>'PR-RAS'!E213</f>
        <v>0</v>
      </c>
      <c r="E209" s="1">
        <v>0</v>
      </c>
      <c r="F209" s="1">
        <v>0</v>
      </c>
      <c r="G209" s="2">
        <f t="shared" si="0"/>
        <v>1623.5502399999998</v>
      </c>
      <c r="H209" s="2">
        <f t="shared" si="1"/>
        <v>0.47000000000025466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19103.96</v>
      </c>
      <c r="D248" s="1">
        <f>'PR-RAS'!E252</f>
        <v>19560.53</v>
      </c>
      <c r="E248" s="1">
        <v>0</v>
      </c>
      <c r="F248" s="1">
        <v>0</v>
      </c>
      <c r="G248" s="2">
        <f t="shared" si="0"/>
        <v>14381.57994</v>
      </c>
      <c r="H248" s="2">
        <f t="shared" si="1"/>
        <v>0.51000000000203727</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19103.96</v>
      </c>
      <c r="D255" s="1">
        <f>'PR-RAS'!E259</f>
        <v>19560.53</v>
      </c>
      <c r="E255" s="1">
        <v>0</v>
      </c>
      <c r="F255" s="1">
        <v>0</v>
      </c>
      <c r="G255" s="2">
        <f t="shared" si="0"/>
        <v>14789.155079999999</v>
      </c>
      <c r="H255" s="2">
        <f t="shared" si="1"/>
        <v>0.51000000000203727</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19103.96</v>
      </c>
      <c r="D257" s="1">
        <f>'PR-RAS'!E261</f>
        <v>19560.53</v>
      </c>
      <c r="E257" s="1">
        <v>0</v>
      </c>
      <c r="F257" s="1">
        <v>0</v>
      </c>
      <c r="G257" s="2">
        <f t="shared" si="0"/>
        <v>14905.60512</v>
      </c>
      <c r="H257" s="2">
        <f t="shared" si="1"/>
        <v>0.51000000000203727</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918</v>
      </c>
      <c r="E259" s="1">
        <v>0</v>
      </c>
      <c r="F259" s="1">
        <v>0</v>
      </c>
      <c r="G259" s="2">
        <f t="shared" si="0"/>
        <v>473.68799999999999</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918</v>
      </c>
      <c r="E260" s="1">
        <v>0</v>
      </c>
      <c r="F260" s="1">
        <v>0</v>
      </c>
      <c r="G260" s="2">
        <f t="shared" si="0"/>
        <v>475.524</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918</v>
      </c>
      <c r="E262" s="1">
        <v>0</v>
      </c>
      <c r="F262" s="1">
        <v>0</v>
      </c>
      <c r="G262" s="2">
        <f t="shared" si="0"/>
        <v>479.19600000000003</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1737587.7900000003</v>
      </c>
      <c r="D285" s="1">
        <f>'PR-RAS'!E289</f>
        <v>1973921.0900000003</v>
      </c>
      <c r="E285" s="1">
        <v>0</v>
      </c>
      <c r="F285" s="1">
        <v>0</v>
      </c>
      <c r="G285" s="2">
        <f t="shared" si="8"/>
        <v>1614662.11148</v>
      </c>
      <c r="H285" s="2">
        <f t="shared" si="9"/>
        <v>0.30000000004656613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25420.599999999627</v>
      </c>
      <c r="D286" s="1">
        <f>'PR-RAS'!E290</f>
        <v>0</v>
      </c>
      <c r="E286" s="1">
        <v>0</v>
      </c>
      <c r="F286" s="1">
        <v>0</v>
      </c>
      <c r="G286" s="2">
        <f t="shared" si="8"/>
        <v>7244.8709999998928</v>
      </c>
      <c r="H286" s="2">
        <f t="shared" si="9"/>
        <v>0.40000000037252903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9282.6100000003353</v>
      </c>
      <c r="E287" s="1">
        <v>0</v>
      </c>
      <c r="F287" s="1">
        <v>0</v>
      </c>
      <c r="G287" s="2">
        <f t="shared" si="8"/>
        <v>5309.6529200001914</v>
      </c>
      <c r="H287" s="2">
        <f t="shared" si="9"/>
        <v>0.38999999966472387</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4020.64</v>
      </c>
      <c r="D288" s="1">
        <f>'PR-RAS'!E292</f>
        <v>0</v>
      </c>
      <c r="E288" s="1">
        <v>0</v>
      </c>
      <c r="F288" s="1">
        <v>0</v>
      </c>
      <c r="G288" s="2">
        <f t="shared" si="8"/>
        <v>1153.9236799999999</v>
      </c>
      <c r="H288" s="2">
        <f t="shared" si="9"/>
        <v>0.36000000000012733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6830.63</v>
      </c>
      <c r="E289" s="1">
        <v>0</v>
      </c>
      <c r="F289" s="1">
        <v>0</v>
      </c>
      <c r="G289" s="2">
        <f t="shared" si="8"/>
        <v>3934.4428799999996</v>
      </c>
      <c r="H289" s="2">
        <f t="shared" si="9"/>
        <v>0.36999999999989086</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30128.12</v>
      </c>
      <c r="D345" s="1">
        <f>'PR-RAS'!E350</f>
        <v>24820.14</v>
      </c>
      <c r="E345" s="1">
        <v>0</v>
      </c>
      <c r="F345" s="1">
        <v>0</v>
      </c>
      <c r="G345" s="2">
        <f t="shared" si="8"/>
        <v>27440.329599999997</v>
      </c>
      <c r="H345" s="2">
        <f t="shared" si="9"/>
        <v>0.25999999999839929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30128.12</v>
      </c>
      <c r="D358" s="1">
        <f>'PR-RAS'!E363</f>
        <v>24820.14</v>
      </c>
      <c r="E358" s="1">
        <v>0</v>
      </c>
      <c r="F358" s="1">
        <v>0</v>
      </c>
      <c r="G358" s="2">
        <f t="shared" si="8"/>
        <v>28477.318799999997</v>
      </c>
      <c r="H358" s="2">
        <f t="shared" si="9"/>
        <v>0.25999999999839929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28005.489999999998</v>
      </c>
      <c r="D364" s="1">
        <f>'PR-RAS'!E369</f>
        <v>22488.9</v>
      </c>
      <c r="E364" s="1">
        <v>0</v>
      </c>
      <c r="F364" s="1">
        <v>0</v>
      </c>
      <c r="G364" s="2">
        <f t="shared" si="8"/>
        <v>26492.934270000002</v>
      </c>
      <c r="H364" s="2">
        <f t="shared" si="9"/>
        <v>0.58999999999650754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3902.01</v>
      </c>
      <c r="D365" s="1">
        <f>'PR-RAS'!E370</f>
        <v>6118.03</v>
      </c>
      <c r="E365" s="1">
        <v>0</v>
      </c>
      <c r="F365" s="1">
        <v>0</v>
      </c>
      <c r="G365" s="2">
        <f t="shared" si="8"/>
        <v>5874.2574799999993</v>
      </c>
      <c r="H365" s="2">
        <f t="shared" si="9"/>
        <v>3.999999999996362E-2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2971.52</v>
      </c>
      <c r="D367" s="1">
        <f>'PR-RAS'!E372</f>
        <v>386</v>
      </c>
      <c r="E367" s="1">
        <v>0</v>
      </c>
      <c r="F367" s="1">
        <v>0</v>
      </c>
      <c r="G367" s="2">
        <f t="shared" si="8"/>
        <v>1370.12832</v>
      </c>
      <c r="H367" s="2">
        <f t="shared" si="9"/>
        <v>0.48000000000001819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16019.38</v>
      </c>
      <c r="D370" s="1">
        <f>'PR-RAS'!E375</f>
        <v>0</v>
      </c>
      <c r="E370" s="1">
        <v>0</v>
      </c>
      <c r="F370" s="1">
        <v>0</v>
      </c>
      <c r="G370" s="2">
        <f t="shared" si="8"/>
        <v>5911.1512199999997</v>
      </c>
      <c r="H370" s="2">
        <f t="shared" si="9"/>
        <v>0.37999999999919964</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5112.58</v>
      </c>
      <c r="D371" s="1">
        <f>'PR-RAS'!E376</f>
        <v>15984.87</v>
      </c>
      <c r="E371" s="1">
        <v>0</v>
      </c>
      <c r="F371" s="1">
        <v>0</v>
      </c>
      <c r="G371" s="2">
        <f t="shared" si="8"/>
        <v>13720.4584</v>
      </c>
      <c r="H371" s="2">
        <f t="shared" si="9"/>
        <v>0.5499999999992724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2122.63</v>
      </c>
      <c r="D378" s="1">
        <f>'PR-RAS'!E383</f>
        <v>2331.2399999999998</v>
      </c>
      <c r="E378" s="1">
        <v>0</v>
      </c>
      <c r="F378" s="1">
        <v>0</v>
      </c>
      <c r="G378" s="2">
        <f t="shared" si="8"/>
        <v>2557.9864699999998</v>
      </c>
      <c r="H378" s="2">
        <f t="shared" si="9"/>
        <v>0.60999999999967258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2122.63</v>
      </c>
      <c r="D379" s="1">
        <f>'PR-RAS'!E384</f>
        <v>2331.2399999999998</v>
      </c>
      <c r="E379" s="1">
        <v>0</v>
      </c>
      <c r="F379" s="1">
        <v>0</v>
      </c>
      <c r="G379" s="2">
        <f t="shared" si="8"/>
        <v>2564.7715800000001</v>
      </c>
      <c r="H379" s="2">
        <f t="shared" si="9"/>
        <v>0.60999999999967258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30128.12</v>
      </c>
      <c r="D403" s="1">
        <f>'PR-RAS'!E408</f>
        <v>24820.14</v>
      </c>
      <c r="E403" s="1">
        <v>0</v>
      </c>
      <c r="F403" s="1">
        <v>0</v>
      </c>
      <c r="G403" s="2">
        <f t="shared" si="8"/>
        <v>32066.896799999999</v>
      </c>
      <c r="H403" s="2">
        <f t="shared" si="9"/>
        <v>0.25999999999839929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12940.03</v>
      </c>
      <c r="D404" s="1">
        <f>'PR-RAS'!E409</f>
        <v>19083.78</v>
      </c>
      <c r="E404" s="1">
        <v>0</v>
      </c>
      <c r="F404" s="1">
        <v>0</v>
      </c>
      <c r="G404" s="2">
        <f t="shared" si="8"/>
        <v>20596.358769999999</v>
      </c>
      <c r="H404" s="2">
        <f t="shared" si="9"/>
        <v>0.25000000000181899</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1763008.39</v>
      </c>
      <c r="D407" s="1">
        <f>'PR-RAS'!E412</f>
        <v>1964638.48</v>
      </c>
      <c r="E407" s="1">
        <v>0</v>
      </c>
      <c r="F407" s="1">
        <v>0</v>
      </c>
      <c r="G407" s="2">
        <f t="shared" si="8"/>
        <v>2311067.8520999998</v>
      </c>
      <c r="H407" s="2">
        <f t="shared" si="9"/>
        <v>0.86999999987892807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1767715.9100000004</v>
      </c>
      <c r="D408" s="1">
        <f>'PR-RAS'!E413</f>
        <v>1998741.2300000002</v>
      </c>
      <c r="E408" s="1">
        <v>0</v>
      </c>
      <c r="F408" s="1">
        <v>0</v>
      </c>
      <c r="G408" s="2">
        <f t="shared" si="8"/>
        <v>2346435.7365900003</v>
      </c>
      <c r="H408" s="2">
        <f t="shared" si="9"/>
        <v>0.31999999983236194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4707.5200000004843</v>
      </c>
      <c r="D410" s="1">
        <f>'PR-RAS'!E415</f>
        <v>34102.750000000233</v>
      </c>
      <c r="E410" s="1">
        <v>0</v>
      </c>
      <c r="F410" s="1">
        <v>0</v>
      </c>
      <c r="G410" s="2">
        <f t="shared" si="8"/>
        <v>29821.425180000388</v>
      </c>
      <c r="H410" s="2">
        <f t="shared" si="9"/>
        <v>0.72999999928288162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16960.670000000002</v>
      </c>
      <c r="D411" s="1">
        <f>'PR-RAS'!E416</f>
        <v>12253.149999999998</v>
      </c>
      <c r="E411" s="1">
        <v>0</v>
      </c>
      <c r="F411" s="1">
        <v>0</v>
      </c>
      <c r="G411" s="2">
        <f t="shared" si="8"/>
        <v>17001.457699999999</v>
      </c>
      <c r="H411" s="2">
        <f t="shared" si="9"/>
        <v>0.47999999999592546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1763008.39</v>
      </c>
      <c r="D633" s="1">
        <f>'PR-RAS'!E639</f>
        <v>1964638.48</v>
      </c>
      <c r="E633" s="1">
        <v>0</v>
      </c>
      <c r="F633" s="1">
        <v>0</v>
      </c>
      <c r="G633" s="2">
        <f t="shared" si="10"/>
        <v>3597524.3411999997</v>
      </c>
      <c r="H633" s="2">
        <f t="shared" si="11"/>
        <v>0.86999999987892807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1767715.9100000004</v>
      </c>
      <c r="D634" s="1">
        <f>'PR-RAS'!E640</f>
        <v>1998741.2300000002</v>
      </c>
      <c r="E634" s="1">
        <v>0</v>
      </c>
      <c r="F634" s="1">
        <v>0</v>
      </c>
      <c r="G634" s="2">
        <f t="shared" si="10"/>
        <v>3649370.5682100006</v>
      </c>
      <c r="H634" s="2">
        <f t="shared" si="11"/>
        <v>0.31999999983236194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4707.5200000004843</v>
      </c>
      <c r="D636" s="1">
        <f>'PR-RAS'!E642</f>
        <v>34102.750000000233</v>
      </c>
      <c r="E636" s="1">
        <v>0</v>
      </c>
      <c r="F636" s="1">
        <v>0</v>
      </c>
      <c r="G636" s="2">
        <f t="shared" si="10"/>
        <v>46299.767700000601</v>
      </c>
      <c r="H636" s="2">
        <f t="shared" si="11"/>
        <v>0.72999999928288162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16960.670000000002</v>
      </c>
      <c r="D637" s="1">
        <f>'PR-RAS'!E643</f>
        <v>12253.149999999998</v>
      </c>
      <c r="E637" s="1">
        <v>0</v>
      </c>
      <c r="F637" s="1">
        <v>0</v>
      </c>
      <c r="G637" s="2">
        <f t="shared" si="10"/>
        <v>26372.992920000001</v>
      </c>
      <c r="H637" s="2">
        <f t="shared" si="11"/>
        <v>0.47999999999592546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12253.149999999518</v>
      </c>
      <c r="D639" s="1">
        <f>'PR-RAS'!E645</f>
        <v>0</v>
      </c>
      <c r="E639" s="1">
        <v>0</v>
      </c>
      <c r="F639" s="1">
        <v>0</v>
      </c>
      <c r="G639" s="2">
        <f t="shared" si="10"/>
        <v>7817.5096999996922</v>
      </c>
      <c r="H639" s="2">
        <f t="shared" si="11"/>
        <v>0.14999999951760401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21849.600000000235</v>
      </c>
      <c r="E640" s="1">
        <v>0</v>
      </c>
      <c r="F640" s="1">
        <v>0</v>
      </c>
      <c r="G640" s="2">
        <f t="shared" si="10"/>
        <v>27923.7888000003</v>
      </c>
      <c r="H640" s="2">
        <f t="shared" si="11"/>
        <v>0.39999999976498657</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124707.73</v>
      </c>
      <c r="D641" s="1">
        <f>'PR-RAS'!E647</f>
        <v>148095.95000000001</v>
      </c>
      <c r="E641" s="1">
        <v>0</v>
      </c>
      <c r="F641" s="1">
        <v>0</v>
      </c>
      <c r="G641" s="2">
        <f t="shared" si="10"/>
        <v>269375.76319999999</v>
      </c>
      <c r="H641" s="2">
        <f t="shared" si="11"/>
        <v>0.319999999992433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130164.31</v>
      </c>
      <c r="D643" s="1">
        <f>'PR-RAS'!E650</f>
        <v>84913.82</v>
      </c>
      <c r="E643" s="1">
        <v>0</v>
      </c>
      <c r="F643" s="1">
        <v>0</v>
      </c>
      <c r="G643" s="2">
        <f t="shared" si="10"/>
        <v>192594.83190000002</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130164.31</v>
      </c>
      <c r="D644" s="1">
        <f>'PR-RAS'!E651</f>
        <v>84913.82</v>
      </c>
      <c r="E644" s="1">
        <v>0</v>
      </c>
      <c r="F644" s="1">
        <v>0</v>
      </c>
      <c r="G644" s="2">
        <f t="shared" si="10"/>
        <v>192894.82385000002</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79</v>
      </c>
      <c r="D647" s="1">
        <f>'PR-RAS'!E654</f>
        <v>78</v>
      </c>
      <c r="E647" s="1">
        <v>0</v>
      </c>
      <c r="F647" s="1">
        <v>0</v>
      </c>
      <c r="G647" s="2">
        <f t="shared" si="10"/>
        <v>151.81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65</v>
      </c>
      <c r="D649" s="1">
        <f>'PR-RAS'!E656</f>
        <v>65</v>
      </c>
      <c r="E649" s="1">
        <v>0</v>
      </c>
      <c r="F649" s="1">
        <v>0</v>
      </c>
      <c r="G649" s="2">
        <f t="shared" si="10"/>
        <v>126.36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1522675.15</v>
      </c>
      <c r="D668" s="1">
        <f>'PR-RAS'!E675</f>
        <v>1753998.81</v>
      </c>
      <c r="E668" s="1">
        <v>0</v>
      </c>
      <c r="F668" s="1">
        <v>0</v>
      </c>
      <c r="G668" s="2">
        <f t="shared" si="10"/>
        <v>3355458.73759</v>
      </c>
      <c r="H668" s="2">
        <f t="shared" si="11"/>
        <v>0.33999999985098839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20549.87</v>
      </c>
      <c r="D669" s="1">
        <f>'PR-RAS'!E676</f>
        <v>5027.54</v>
      </c>
      <c r="E669" s="1">
        <v>0</v>
      </c>
      <c r="F669" s="1">
        <v>0</v>
      </c>
      <c r="G669" s="2">
        <f t="shared" si="10"/>
        <v>20444.106599999999</v>
      </c>
      <c r="H669" s="2">
        <f t="shared" si="11"/>
        <v>0.59000000000105501</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20856.93</v>
      </c>
      <c r="D670" s="1">
        <f>'PR-RAS'!E677</f>
        <v>29211.56</v>
      </c>
      <c r="E670" s="1">
        <v>0</v>
      </c>
      <c r="F670" s="1">
        <v>0</v>
      </c>
      <c r="G670" s="2">
        <f t="shared" si="10"/>
        <v>53038.353450000002</v>
      </c>
      <c r="H670" s="2">
        <f t="shared" si="11"/>
        <v>0.50999999999839929</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13338.51</v>
      </c>
      <c r="D703" s="1">
        <f>'PR-RAS'!E710</f>
        <v>21625.41</v>
      </c>
      <c r="E703" s="1">
        <v>0</v>
      </c>
      <c r="F703" s="1">
        <v>0</v>
      </c>
      <c r="G703" s="2">
        <f t="shared" si="10"/>
        <v>39725.70966</v>
      </c>
      <c r="H703" s="2">
        <f t="shared" si="11"/>
        <v>0.8999999999996362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1327.23</v>
      </c>
      <c r="D709" s="1">
        <f>'PR-RAS'!E716</f>
        <v>1327.24</v>
      </c>
      <c r="E709" s="1">
        <v>0</v>
      </c>
      <c r="F709" s="1">
        <v>0</v>
      </c>
      <c r="G709" s="2">
        <f t="shared" si="10"/>
        <v>2819.0506799999998</v>
      </c>
      <c r="H709" s="2">
        <f t="shared" si="11"/>
        <v>0.47000000000002728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2720.82</v>
      </c>
      <c r="D710" s="1">
        <f>'PR-RAS'!E717</f>
        <v>1437.42</v>
      </c>
      <c r="E710" s="1">
        <v>0</v>
      </c>
      <c r="F710" s="1">
        <v>0</v>
      </c>
      <c r="G710" s="2">
        <f t="shared" si="10"/>
        <v>3967.3229399999996</v>
      </c>
      <c r="H710" s="2">
        <f t="shared" si="11"/>
        <v>0.59999999999990905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33584.720000000001</v>
      </c>
      <c r="D711" s="1">
        <f>'PR-RAS'!E718</f>
        <v>38935.730000000003</v>
      </c>
      <c r="E711" s="1">
        <v>0</v>
      </c>
      <c r="F711" s="1">
        <v>0</v>
      </c>
      <c r="G711" s="2">
        <f t="shared" si="10"/>
        <v>79133.887799999997</v>
      </c>
      <c r="H711" s="2">
        <f t="shared" si="11"/>
        <v>0.54999999999563443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2122.2399999999998</v>
      </c>
      <c r="D713" s="1">
        <f>'PR-RAS'!E720</f>
        <v>4106.3999999999996</v>
      </c>
      <c r="E713" s="1">
        <v>0</v>
      </c>
      <c r="F713" s="1">
        <v>0</v>
      </c>
      <c r="G713" s="2">
        <f t="shared" si="10"/>
        <v>7358.5484799999986</v>
      </c>
      <c r="H713" s="2">
        <f t="shared" si="11"/>
        <v>0.63999999999941792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19103.96</v>
      </c>
      <c r="D821" s="1">
        <f>'PR-RAS'!E828</f>
        <v>19560.53</v>
      </c>
      <c r="E821" s="1">
        <v>0</v>
      </c>
      <c r="F821" s="1">
        <v>0</v>
      </c>
      <c r="G821" s="2">
        <f t="shared" si="18"/>
        <v>47744.516399999993</v>
      </c>
      <c r="H821" s="2">
        <f t="shared" si="19"/>
        <v>0.51000000000203727</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881062.02</v>
      </c>
      <c r="D984" s="6">
        <f>BILANCA!E6</f>
        <v>896284.51</v>
      </c>
      <c r="E984" s="6">
        <v>0</v>
      </c>
      <c r="F984" s="6">
        <v>0</v>
      </c>
      <c r="G984" s="7">
        <f t="shared" ref="G984:G1241" si="22">B984/1000*C984+B984/500*D984</f>
        <v>2673.6310400000002</v>
      </c>
      <c r="H984" s="7">
        <f t="shared" si="19"/>
        <v>0.51000000000931323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721792.68</v>
      </c>
      <c r="D985" s="1">
        <f>BILANCA!E7</f>
        <v>718112.83</v>
      </c>
      <c r="E985" s="1">
        <v>0</v>
      </c>
      <c r="F985" s="1">
        <v>0</v>
      </c>
      <c r="G985" s="2">
        <f t="shared" si="22"/>
        <v>4316.0366799999993</v>
      </c>
      <c r="H985" s="2">
        <f t="shared" si="19"/>
        <v>0.48999999999068677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152271.35999999999</v>
      </c>
      <c r="D986" s="1">
        <f>BILANCA!E8</f>
        <v>152271.35999999999</v>
      </c>
      <c r="E986" s="1">
        <v>0</v>
      </c>
      <c r="F986" s="1">
        <v>0</v>
      </c>
      <c r="G986" s="2">
        <f t="shared" si="22"/>
        <v>1370.4422399999999</v>
      </c>
      <c r="H986" s="2">
        <f t="shared" si="19"/>
        <v>0.71999999997206032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130952.76</v>
      </c>
      <c r="D987" s="1">
        <f>BILANCA!E9</f>
        <v>130952.76</v>
      </c>
      <c r="E987" s="1">
        <v>0</v>
      </c>
      <c r="F987" s="1">
        <v>0</v>
      </c>
      <c r="G987" s="2">
        <f t="shared" si="22"/>
        <v>1571.4331199999997</v>
      </c>
      <c r="H987" s="2">
        <f t="shared" si="19"/>
        <v>0.48000000001047738</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21318.6</v>
      </c>
      <c r="D988" s="1">
        <f>BILANCA!E10</f>
        <v>21318.6</v>
      </c>
      <c r="E988" s="1">
        <v>0</v>
      </c>
      <c r="F988" s="1">
        <v>0</v>
      </c>
      <c r="G988" s="2">
        <f t="shared" si="22"/>
        <v>319.779</v>
      </c>
      <c r="H988" s="2">
        <f t="shared" si="19"/>
        <v>0.80000000000291038</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569521.32000000007</v>
      </c>
      <c r="D990" s="1">
        <f>BILANCA!E12</f>
        <v>565841.47</v>
      </c>
      <c r="E990" s="1">
        <v>0</v>
      </c>
      <c r="F990" s="1">
        <v>0</v>
      </c>
      <c r="G990" s="2">
        <f t="shared" si="22"/>
        <v>11908.429820000001</v>
      </c>
      <c r="H990" s="2">
        <f t="shared" si="19"/>
        <v>0.7900000000372529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404014.64</v>
      </c>
      <c r="D991" s="1">
        <f>BILANCA!E13</f>
        <v>390792.13</v>
      </c>
      <c r="E991" s="1">
        <v>0</v>
      </c>
      <c r="F991" s="1">
        <v>0</v>
      </c>
      <c r="G991" s="2">
        <f t="shared" si="22"/>
        <v>9484.7911999999997</v>
      </c>
      <c r="H991" s="2">
        <f t="shared" si="19"/>
        <v>0.48999999999068677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1057800.46</v>
      </c>
      <c r="D993" s="1">
        <f>BILANCA!E15</f>
        <v>1057800.46</v>
      </c>
      <c r="E993" s="1">
        <v>0</v>
      </c>
      <c r="F993" s="1">
        <v>0</v>
      </c>
      <c r="G993" s="2">
        <f t="shared" si="22"/>
        <v>31734.013800000001</v>
      </c>
      <c r="H993" s="2">
        <f t="shared" si="19"/>
        <v>0.91999999992549419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653785.81999999995</v>
      </c>
      <c r="D996" s="1">
        <f>BILANCA!E18</f>
        <v>667008.32999999996</v>
      </c>
      <c r="E996" s="1">
        <v>0</v>
      </c>
      <c r="F996" s="1">
        <v>0</v>
      </c>
      <c r="G996" s="2">
        <f t="shared" si="22"/>
        <v>25841.432239999995</v>
      </c>
      <c r="H996" s="2">
        <f t="shared" si="19"/>
        <v>0.51000000000931323</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136212.67000000001</v>
      </c>
      <c r="D997" s="1">
        <f>BILANCA!E19</f>
        <v>146037.69999999995</v>
      </c>
      <c r="E997" s="1">
        <v>0</v>
      </c>
      <c r="F997" s="1">
        <v>0</v>
      </c>
      <c r="G997" s="2">
        <f t="shared" si="22"/>
        <v>5996.032979999999</v>
      </c>
      <c r="H997" s="2">
        <f t="shared" si="19"/>
        <v>0.63000000003376044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148234.9</v>
      </c>
      <c r="D998" s="1">
        <f>BILANCA!E20</f>
        <v>154352.94</v>
      </c>
      <c r="E998" s="1">
        <v>0</v>
      </c>
      <c r="F998" s="1">
        <v>0</v>
      </c>
      <c r="G998" s="2">
        <f t="shared" si="22"/>
        <v>6854.1116999999995</v>
      </c>
      <c r="H998" s="2">
        <f t="shared" si="19"/>
        <v>0.16000000000349246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2171.46</v>
      </c>
      <c r="D999" s="1">
        <f>BILANCA!E21</f>
        <v>2171.4699999999998</v>
      </c>
      <c r="E999" s="1">
        <v>0</v>
      </c>
      <c r="F999" s="1">
        <v>0</v>
      </c>
      <c r="G999" s="2">
        <f t="shared" si="22"/>
        <v>104.2304</v>
      </c>
      <c r="H999" s="2">
        <f t="shared" si="19"/>
        <v>0.92999999999983629</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9517.73</v>
      </c>
      <c r="D1000" s="1">
        <f>BILANCA!E22</f>
        <v>9903.73</v>
      </c>
      <c r="E1000" s="1">
        <v>0</v>
      </c>
      <c r="F1000" s="1">
        <v>0</v>
      </c>
      <c r="G1000" s="2">
        <f t="shared" si="22"/>
        <v>498.52823000000001</v>
      </c>
      <c r="H1000" s="2">
        <f t="shared" si="19"/>
        <v>0.54000000000087311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8236.2999999999993</v>
      </c>
      <c r="D1002" s="1">
        <f>BILANCA!E24</f>
        <v>8236.2999999999993</v>
      </c>
      <c r="E1002" s="1">
        <v>0</v>
      </c>
      <c r="F1002" s="1">
        <v>0</v>
      </c>
      <c r="G1002" s="2">
        <f t="shared" si="22"/>
        <v>469.46909999999991</v>
      </c>
      <c r="H1002" s="2">
        <f t="shared" si="19"/>
        <v>0.59999999999854481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89136.62</v>
      </c>
      <c r="D1003" s="1">
        <f>BILANCA!E25</f>
        <v>89136.61</v>
      </c>
      <c r="E1003" s="1">
        <v>0</v>
      </c>
      <c r="F1003" s="1">
        <v>0</v>
      </c>
      <c r="G1003" s="2">
        <f t="shared" si="22"/>
        <v>5348.1967999999997</v>
      </c>
      <c r="H1003" s="2">
        <f t="shared" si="19"/>
        <v>0.77000000000407454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26021.68</v>
      </c>
      <c r="D1004" s="1">
        <f>BILANCA!E26</f>
        <v>42006.54</v>
      </c>
      <c r="E1004" s="1">
        <v>0</v>
      </c>
      <c r="F1004" s="1">
        <v>0</v>
      </c>
      <c r="G1004" s="2">
        <f t="shared" si="22"/>
        <v>2310.7299600000001</v>
      </c>
      <c r="H1004" s="2">
        <f t="shared" si="19"/>
        <v>0.77999999999883585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147106.01999999999</v>
      </c>
      <c r="D1006" s="1">
        <f>BILANCA!E28</f>
        <v>159769.89000000001</v>
      </c>
      <c r="E1006" s="1">
        <v>0</v>
      </c>
      <c r="F1006" s="1">
        <v>0</v>
      </c>
      <c r="G1006" s="2">
        <f t="shared" si="22"/>
        <v>10732.8534</v>
      </c>
      <c r="H1006" s="2">
        <f t="shared" si="19"/>
        <v>0.12999999997555278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29294.010000000002</v>
      </c>
      <c r="D1013" s="1">
        <f>BILANCA!E35</f>
        <v>29011.640000000007</v>
      </c>
      <c r="E1013" s="1">
        <v>0</v>
      </c>
      <c r="F1013" s="1">
        <v>0</v>
      </c>
      <c r="G1013" s="2">
        <f t="shared" si="22"/>
        <v>2619.5187000000005</v>
      </c>
      <c r="H1013" s="2">
        <f t="shared" si="19"/>
        <v>0.36999999999534339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76328.37</v>
      </c>
      <c r="D1014" s="1">
        <f>BILANCA!E36</f>
        <v>78659.61</v>
      </c>
      <c r="E1014" s="1">
        <v>0</v>
      </c>
      <c r="F1014" s="1">
        <v>0</v>
      </c>
      <c r="G1014" s="2">
        <f t="shared" si="22"/>
        <v>7243.0752899999998</v>
      </c>
      <c r="H1014" s="2">
        <f t="shared" si="19"/>
        <v>0.75999999999476131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101.85</v>
      </c>
      <c r="D1016" s="1">
        <f>BILANCA!E38</f>
        <v>101.85</v>
      </c>
      <c r="E1016" s="1">
        <v>0</v>
      </c>
      <c r="F1016" s="1">
        <v>0</v>
      </c>
      <c r="G1016" s="2">
        <f t="shared" si="22"/>
        <v>10.08315</v>
      </c>
      <c r="H1016" s="2">
        <f t="shared" si="19"/>
        <v>0.30000000000001137</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47136.21</v>
      </c>
      <c r="D1018" s="1">
        <f>BILANCA!E40</f>
        <v>49749.82</v>
      </c>
      <c r="E1018" s="1">
        <v>0</v>
      </c>
      <c r="F1018" s="1">
        <v>0</v>
      </c>
      <c r="G1018" s="2">
        <f t="shared" si="22"/>
        <v>5132.2547500000001</v>
      </c>
      <c r="H1018" s="2">
        <f t="shared" si="19"/>
        <v>0.38999999999941792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12032.35</v>
      </c>
      <c r="D1032" s="1">
        <f>BILANCA!E54</f>
        <v>12170.53</v>
      </c>
      <c r="E1032" s="1">
        <v>0</v>
      </c>
      <c r="F1032" s="1">
        <v>0</v>
      </c>
      <c r="G1032" s="2">
        <f t="shared" si="22"/>
        <v>1782.29709</v>
      </c>
      <c r="H1032" s="2">
        <f t="shared" si="19"/>
        <v>0.81999999999970896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12032.35</v>
      </c>
      <c r="D1033" s="1">
        <f>BILANCA!E55</f>
        <v>12170.53</v>
      </c>
      <c r="E1033" s="1">
        <v>0</v>
      </c>
      <c r="F1033" s="1">
        <v>0</v>
      </c>
      <c r="G1033" s="2">
        <f t="shared" si="22"/>
        <v>1818.6705000000002</v>
      </c>
      <c r="H1033" s="2">
        <f t="shared" si="19"/>
        <v>0.81999999999970896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159269.34</v>
      </c>
      <c r="D1046" s="1">
        <f>BILANCA!E68</f>
        <v>178171.68000000002</v>
      </c>
      <c r="E1046" s="1">
        <v>0</v>
      </c>
      <c r="F1046" s="1">
        <v>0</v>
      </c>
      <c r="G1046" s="2">
        <f t="shared" si="22"/>
        <v>32483.600100000003</v>
      </c>
      <c r="H1046" s="2">
        <f t="shared" si="19"/>
        <v>0.65999999997438863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3794.15</v>
      </c>
      <c r="D1056" s="1">
        <f>BILANCA!E78</f>
        <v>6212.91</v>
      </c>
      <c r="E1056" s="1">
        <v>0</v>
      </c>
      <c r="F1056" s="1">
        <v>0</v>
      </c>
      <c r="G1056" s="2">
        <f t="shared" si="22"/>
        <v>1184.0578099999998</v>
      </c>
      <c r="H1056" s="2">
        <f t="shared" si="19"/>
        <v>0.24000000000023647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3794.15</v>
      </c>
      <c r="D1064" s="1">
        <f>BILANCA!E86</f>
        <v>6212.91</v>
      </c>
      <c r="E1064" s="1">
        <v>0</v>
      </c>
      <c r="F1064" s="1">
        <v>0</v>
      </c>
      <c r="G1064" s="2">
        <f t="shared" si="22"/>
        <v>1313.8175700000002</v>
      </c>
      <c r="H1064" s="2">
        <f t="shared" si="19"/>
        <v>0.24000000000023647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30767.46</v>
      </c>
      <c r="D1124" s="1">
        <f>BILANCA!E146</f>
        <v>23862.82</v>
      </c>
      <c r="E1124" s="1">
        <v>0</v>
      </c>
      <c r="F1124" s="1">
        <v>0</v>
      </c>
      <c r="G1124" s="2">
        <f t="shared" si="22"/>
        <v>11067.527099999999</v>
      </c>
      <c r="H1124" s="2">
        <f t="shared" si="23"/>
        <v>0.63999999999941792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883.67</v>
      </c>
      <c r="E1137" s="1">
        <v>0</v>
      </c>
      <c r="F1137" s="1">
        <v>0</v>
      </c>
      <c r="G1137" s="2">
        <f t="shared" si="22"/>
        <v>272.17035999999996</v>
      </c>
      <c r="H1137" s="2">
        <f t="shared" si="23"/>
        <v>0.33000000000004093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4133.8900000000003</v>
      </c>
      <c r="E1138" s="1">
        <v>0</v>
      </c>
      <c r="F1138" s="1">
        <v>0</v>
      </c>
      <c r="G1138" s="2">
        <f t="shared" si="22"/>
        <v>1281.5059000000001</v>
      </c>
      <c r="H1138" s="2">
        <f t="shared" si="23"/>
        <v>0.10999999999967258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30767.46</v>
      </c>
      <c r="D1139" s="1">
        <f>BILANCA!E161</f>
        <v>18845.259999999998</v>
      </c>
      <c r="E1139" s="1">
        <v>0</v>
      </c>
      <c r="F1139" s="1">
        <v>0</v>
      </c>
      <c r="G1139" s="2">
        <f t="shared" si="22"/>
        <v>10679.444879999999</v>
      </c>
      <c r="H1139" s="2">
        <f t="shared" si="23"/>
        <v>0.71999999999752617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124707.73</v>
      </c>
      <c r="D1148" s="1">
        <f>BILANCA!E170</f>
        <v>148095.95000000001</v>
      </c>
      <c r="E1148" s="1">
        <v>0</v>
      </c>
      <c r="F1148" s="1">
        <v>0</v>
      </c>
      <c r="G1148" s="2">
        <f t="shared" si="22"/>
        <v>69448.438950000011</v>
      </c>
      <c r="H1148" s="2">
        <f t="shared" si="23"/>
        <v>0.319999999992433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124707.73</v>
      </c>
      <c r="D1151" s="1">
        <f>BILANCA!E173</f>
        <v>148095.95000000001</v>
      </c>
      <c r="E1151" s="1">
        <v>0</v>
      </c>
      <c r="F1151" s="1">
        <v>0</v>
      </c>
      <c r="G1151" s="2">
        <f t="shared" si="22"/>
        <v>70711.13784000001</v>
      </c>
      <c r="H1151" s="2">
        <f t="shared" si="23"/>
        <v>0.319999999992433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881062.02</v>
      </c>
      <c r="D1152" s="1">
        <f>BILANCA!E175</f>
        <v>896284.51</v>
      </c>
      <c r="E1152" s="1">
        <v>0</v>
      </c>
      <c r="F1152" s="1">
        <v>0</v>
      </c>
      <c r="G1152" s="2">
        <f t="shared" si="22"/>
        <v>451843.64576000004</v>
      </c>
      <c r="H1152" s="2">
        <f t="shared" si="23"/>
        <v>0.51000000000931323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147016.20000000001</v>
      </c>
      <c r="D1153" s="1">
        <f>BILANCA!E176</f>
        <v>195003.73</v>
      </c>
      <c r="E1153" s="1">
        <v>0</v>
      </c>
      <c r="F1153" s="1">
        <v>0</v>
      </c>
      <c r="G1153" s="2">
        <f t="shared" si="22"/>
        <v>91294.022200000007</v>
      </c>
      <c r="H1153" s="2">
        <f t="shared" si="23"/>
        <v>0.47000000000116415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146450.77000000002</v>
      </c>
      <c r="D1154" s="1">
        <f>BILANCA!E177</f>
        <v>187587.85</v>
      </c>
      <c r="E1154" s="1">
        <v>0</v>
      </c>
      <c r="F1154" s="1">
        <v>0</v>
      </c>
      <c r="G1154" s="2">
        <f t="shared" si="22"/>
        <v>89198.126370000013</v>
      </c>
      <c r="H1154" s="2">
        <f t="shared" si="23"/>
        <v>0.37999999997555278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123998.88</v>
      </c>
      <c r="D1155" s="1">
        <f>BILANCA!E178</f>
        <v>149519.95000000001</v>
      </c>
      <c r="E1155" s="1">
        <v>0</v>
      </c>
      <c r="F1155" s="1">
        <v>0</v>
      </c>
      <c r="G1155" s="2">
        <f t="shared" si="22"/>
        <v>72762.670160000009</v>
      </c>
      <c r="H1155" s="2">
        <f t="shared" si="23"/>
        <v>0.16999999998370185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22451.89</v>
      </c>
      <c r="D1156" s="1">
        <f>BILANCA!E179</f>
        <v>38067.9</v>
      </c>
      <c r="E1156" s="1">
        <v>0</v>
      </c>
      <c r="F1156" s="1">
        <v>0</v>
      </c>
      <c r="G1156" s="2">
        <f t="shared" si="22"/>
        <v>17055.67037</v>
      </c>
      <c r="H1156" s="2">
        <f t="shared" si="23"/>
        <v>0.20999999999912689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6937.14</v>
      </c>
      <c r="E1166" s="1">
        <v>0</v>
      </c>
      <c r="F1166" s="1">
        <v>0</v>
      </c>
      <c r="G1166" s="2">
        <f t="shared" si="22"/>
        <v>2538.9932400000002</v>
      </c>
      <c r="H1166" s="2">
        <f t="shared" si="23"/>
        <v>0.14000000000032742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565.42999999999995</v>
      </c>
      <c r="D1211" s="1">
        <f>BILANCA!E234</f>
        <v>478.74</v>
      </c>
      <c r="E1211" s="1">
        <v>0</v>
      </c>
      <c r="F1211" s="1">
        <v>0</v>
      </c>
      <c r="G1211" s="2">
        <f t="shared" si="22"/>
        <v>347.22348</v>
      </c>
      <c r="H1211" s="2">
        <f t="shared" si="23"/>
        <v>0.68999999999994088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565.42999999999995</v>
      </c>
      <c r="D1213" s="1">
        <f>BILANCA!E236</f>
        <v>478.74</v>
      </c>
      <c r="E1213" s="1">
        <v>0</v>
      </c>
      <c r="F1213" s="1">
        <v>0</v>
      </c>
      <c r="G1213" s="2">
        <f t="shared" si="22"/>
        <v>350.26930000000004</v>
      </c>
      <c r="H1213" s="2">
        <f t="shared" si="23"/>
        <v>0.68999999999994088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734045.82</v>
      </c>
      <c r="D1214" s="1">
        <f>BILANCA!E237</f>
        <v>701280.78</v>
      </c>
      <c r="E1214" s="1">
        <v>0</v>
      </c>
      <c r="F1214" s="1">
        <v>0</v>
      </c>
      <c r="G1214" s="2">
        <f t="shared" si="22"/>
        <v>493556.30478000001</v>
      </c>
      <c r="H1214" s="2">
        <f t="shared" si="23"/>
        <v>0.40000000002328306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721792.66999999993</v>
      </c>
      <c r="D1215" s="1">
        <f>BILANCA!E238</f>
        <v>718112.82</v>
      </c>
      <c r="E1215" s="1">
        <v>0</v>
      </c>
      <c r="F1215" s="1">
        <v>0</v>
      </c>
      <c r="G1215" s="2">
        <f t="shared" si="22"/>
        <v>500660.24791999999</v>
      </c>
      <c r="H1215" s="2">
        <f t="shared" si="23"/>
        <v>0.51000000012572855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721792.66999999993</v>
      </c>
      <c r="D1216" s="1">
        <f>BILANCA!E239</f>
        <v>718112.82</v>
      </c>
      <c r="E1216" s="1">
        <v>0</v>
      </c>
      <c r="F1216" s="1">
        <v>0</v>
      </c>
      <c r="G1216" s="2">
        <f t="shared" si="22"/>
        <v>502818.26623000001</v>
      </c>
      <c r="H1216" s="2">
        <f t="shared" si="23"/>
        <v>0.51000000012572855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700474.07</v>
      </c>
      <c r="D1217" s="1">
        <f>BILANCA!E240</f>
        <v>696794.22</v>
      </c>
      <c r="E1217" s="1">
        <v>0</v>
      </c>
      <c r="F1217" s="1">
        <v>0</v>
      </c>
      <c r="G1217" s="2">
        <f t="shared" si="22"/>
        <v>490010.62734000001</v>
      </c>
      <c r="H1217" s="2">
        <f t="shared" si="23"/>
        <v>0.28999999992083758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21318.6</v>
      </c>
      <c r="D1218" s="1">
        <f>BILANCA!E241</f>
        <v>21318.6</v>
      </c>
      <c r="E1218" s="1">
        <v>0</v>
      </c>
      <c r="F1218" s="1">
        <v>0</v>
      </c>
      <c r="G1218" s="2">
        <f t="shared" si="22"/>
        <v>15029.612999999998</v>
      </c>
      <c r="H1218" s="2">
        <f t="shared" si="23"/>
        <v>0.80000000000291038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12253.149999999998</v>
      </c>
      <c r="D1222" s="1">
        <f>BILANCA!E245</f>
        <v>-21849.599999999999</v>
      </c>
      <c r="E1222" s="1">
        <v>0</v>
      </c>
      <c r="F1222" s="1">
        <v>0</v>
      </c>
      <c r="G1222" s="2">
        <f t="shared" si="22"/>
        <v>-7515.6059499999992</v>
      </c>
      <c r="H1222" s="2">
        <f t="shared" si="23"/>
        <v>0.5499999999992724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19083.78</v>
      </c>
      <c r="D1223" s="1">
        <f>BILANCA!E246</f>
        <v>26829.75</v>
      </c>
      <c r="E1223" s="1">
        <v>0</v>
      </c>
      <c r="F1223" s="1">
        <v>0</v>
      </c>
      <c r="G1223" s="2">
        <f t="shared" si="22"/>
        <v>17458.387199999997</v>
      </c>
      <c r="H1223" s="2">
        <f t="shared" si="23"/>
        <v>0.47000000000116415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19083.78</v>
      </c>
      <c r="D1225" s="1">
        <f>BILANCA!E248</f>
        <v>26829.75</v>
      </c>
      <c r="E1225" s="1">
        <v>0</v>
      </c>
      <c r="F1225" s="1">
        <v>0</v>
      </c>
      <c r="G1225" s="2">
        <f t="shared" si="22"/>
        <v>17603.873759999999</v>
      </c>
      <c r="H1225" s="2">
        <f t="shared" si="23"/>
        <v>0.47000000000116415</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6830.63</v>
      </c>
      <c r="D1227" s="1">
        <f>BILANCA!E250</f>
        <v>48679.35</v>
      </c>
      <c r="E1227" s="1">
        <v>0</v>
      </c>
      <c r="F1227" s="1">
        <v>0</v>
      </c>
      <c r="G1227" s="2">
        <f t="shared" si="22"/>
        <v>25422.196519999998</v>
      </c>
      <c r="H1227" s="2">
        <f t="shared" si="23"/>
        <v>0.71999999999843567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6830.63</v>
      </c>
      <c r="D1228" s="1">
        <f>BILANCA!E251</f>
        <v>48679.35</v>
      </c>
      <c r="E1228" s="1">
        <v>0</v>
      </c>
      <c r="F1228" s="1">
        <v>0</v>
      </c>
      <c r="G1228" s="2">
        <f t="shared" si="22"/>
        <v>25526.385849999999</v>
      </c>
      <c r="H1228" s="2">
        <f t="shared" si="23"/>
        <v>0.71999999999843567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5017.5600000000004</v>
      </c>
      <c r="E1232" s="1">
        <v>0</v>
      </c>
      <c r="F1232" s="1">
        <v>0</v>
      </c>
      <c r="G1232" s="2">
        <f t="shared" si="22"/>
        <v>2498.7448800000002</v>
      </c>
      <c r="H1232" s="2">
        <f t="shared" si="23"/>
        <v>0.43999999999959982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611841.61</v>
      </c>
      <c r="D1236" s="1">
        <f>BILANCA!E259</f>
        <v>611841.61</v>
      </c>
      <c r="E1236" s="1">
        <v>0</v>
      </c>
      <c r="F1236" s="1">
        <v>0</v>
      </c>
      <c r="G1236" s="2">
        <f t="shared" si="22"/>
        <v>464387.78199000005</v>
      </c>
      <c r="H1236" s="2">
        <f t="shared" si="23"/>
        <v>0.78000000002793968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611841.61</v>
      </c>
      <c r="D1237" s="1">
        <f>BILANCA!E260</f>
        <v>611841.61</v>
      </c>
      <c r="E1237" s="1">
        <v>0</v>
      </c>
      <c r="F1237" s="1">
        <v>0</v>
      </c>
      <c r="G1237" s="2">
        <f t="shared" si="22"/>
        <v>466223.30682000006</v>
      </c>
      <c r="H1237" s="2">
        <f t="shared" si="23"/>
        <v>0.78000000002793968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30767.46</v>
      </c>
      <c r="D1240" s="1">
        <f>BILANCA!E264</f>
        <v>23862.82</v>
      </c>
      <c r="E1240" s="1">
        <v>0</v>
      </c>
      <c r="F1240" s="1">
        <v>0</v>
      </c>
      <c r="G1240" s="2">
        <f t="shared" si="22"/>
        <v>20172.726699999999</v>
      </c>
      <c r="H1240" s="2">
        <f t="shared" si="23"/>
        <v>0.63999999999941792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3794.15</v>
      </c>
      <c r="D1244" s="1">
        <f>BILANCA!E268</f>
        <v>6212.91</v>
      </c>
      <c r="E1244" s="1">
        <v>0</v>
      </c>
      <c r="F1244" s="1">
        <v>0</v>
      </c>
      <c r="G1244" s="2">
        <f t="shared" si="24"/>
        <v>4233.4121700000005</v>
      </c>
      <c r="H1244" s="2">
        <f t="shared" si="23"/>
        <v>0.24000000000023647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30767.46</v>
      </c>
      <c r="D1262" s="1">
        <f>BILANCA!E286</f>
        <v>18845.259999999998</v>
      </c>
      <c r="E1262" s="1">
        <v>0</v>
      </c>
      <c r="F1262" s="1">
        <v>0</v>
      </c>
      <c r="G1262" s="2">
        <f t="shared" si="24"/>
        <v>19099.776420000002</v>
      </c>
      <c r="H1262" s="2">
        <f t="shared" si="23"/>
        <v>0.71999999999752617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146450.76999999999</v>
      </c>
      <c r="D1264" s="1">
        <f>BILANCA!E288</f>
        <v>187587.85</v>
      </c>
      <c r="E1264" s="1">
        <v>0</v>
      </c>
      <c r="F1264" s="1">
        <v>0</v>
      </c>
      <c r="G1264" s="2">
        <f t="shared" si="24"/>
        <v>146577.03807000001</v>
      </c>
      <c r="H1264" s="2">
        <f t="shared" si="23"/>
        <v>0.38000000000465661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6937.14</v>
      </c>
      <c r="E1266" s="1">
        <v>0</v>
      </c>
      <c r="F1266" s="1">
        <v>0</v>
      </c>
      <c r="G1266" s="2">
        <f t="shared" si="24"/>
        <v>3926.4212399999997</v>
      </c>
      <c r="H1266" s="2">
        <f t="shared" si="23"/>
        <v>0.14000000000032742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1767715.9100000001</v>
      </c>
      <c r="D1408" s="1">
        <f>'RAS-funkcijski'!E114</f>
        <v>1998741.23</v>
      </c>
      <c r="E1408" s="1">
        <v>0</v>
      </c>
      <c r="F1408" s="1">
        <v>0</v>
      </c>
      <c r="G1408" s="2">
        <f t="shared" si="24"/>
        <v>634171.82070000004</v>
      </c>
      <c r="H1408" s="2">
        <f t="shared" si="27"/>
        <v>0.31999999983236194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1672160.1</v>
      </c>
      <c r="D1409" s="1">
        <f>'RAS-funkcijski'!E115</f>
        <v>1843323.65</v>
      </c>
      <c r="E1409" s="1">
        <v>0</v>
      </c>
      <c r="F1409" s="1">
        <v>0</v>
      </c>
      <c r="G1409" s="2">
        <f t="shared" si="24"/>
        <v>594827.62140000006</v>
      </c>
      <c r="H1409" s="2">
        <f t="shared" si="27"/>
        <v>0.45000000018626451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1672160.1</v>
      </c>
      <c r="D1411" s="1">
        <f>'RAS-funkcijski'!E117</f>
        <v>1843323.65</v>
      </c>
      <c r="E1411" s="1">
        <v>0</v>
      </c>
      <c r="F1411" s="1">
        <v>0</v>
      </c>
      <c r="G1411" s="2">
        <f t="shared" si="24"/>
        <v>605545.23620000004</v>
      </c>
      <c r="H1411" s="2">
        <f t="shared" si="27"/>
        <v>0.45000000018626451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95555.81</v>
      </c>
      <c r="D1420" s="1">
        <f>'RAS-funkcijski'!E126</f>
        <v>155417.57999999999</v>
      </c>
      <c r="E1420" s="1">
        <v>0</v>
      </c>
      <c r="F1420" s="1">
        <v>0</v>
      </c>
      <c r="G1420" s="2">
        <f t="shared" si="24"/>
        <v>49579.698339999995</v>
      </c>
      <c r="H1420" s="2">
        <f t="shared" si="27"/>
        <v>0.61000000001513399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1767715.9100000001</v>
      </c>
      <c r="D1435" s="13">
        <f>'RAS-funkcijski'!E141</f>
        <v>1998741.23</v>
      </c>
      <c r="E1435" s="13">
        <v>0</v>
      </c>
      <c r="F1435" s="13">
        <v>0</v>
      </c>
      <c r="G1435" s="14">
        <f t="shared" si="24"/>
        <v>789832.17668999999</v>
      </c>
      <c r="H1435" s="14">
        <f t="shared" si="27"/>
        <v>0.31999999983236194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147016.20000000001</v>
      </c>
      <c r="D1480" s="6"/>
      <c r="E1480" s="6">
        <v>0</v>
      </c>
      <c r="F1480" s="6">
        <v>0</v>
      </c>
      <c r="G1480" s="7">
        <f t="shared" ref="G1480:G1580" si="34">B1480/1000*C1480</f>
        <v>147.01620000000003</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2040245.1199999996</v>
      </c>
      <c r="D1481" s="1">
        <v>0</v>
      </c>
      <c r="E1481" s="1">
        <v>0</v>
      </c>
      <c r="F1481" s="1">
        <v>0</v>
      </c>
      <c r="G1481" s="2">
        <f t="shared" si="34"/>
        <v>4080.4902399999992</v>
      </c>
      <c r="H1481" s="2">
        <f t="shared" si="35"/>
        <v>0.11999999964609742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2015424.9799999997</v>
      </c>
      <c r="D1483" s="1">
        <v>0</v>
      </c>
      <c r="E1483" s="1">
        <v>0</v>
      </c>
      <c r="F1483" s="1">
        <v>0</v>
      </c>
      <c r="G1483" s="2">
        <f t="shared" si="34"/>
        <v>8061.6999199999991</v>
      </c>
      <c r="H1483" s="2">
        <f t="shared" si="35"/>
        <v>2.0000000251457095E-2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1689198.88</v>
      </c>
      <c r="D1484" s="1">
        <v>0</v>
      </c>
      <c r="E1484" s="1">
        <v>0</v>
      </c>
      <c r="F1484" s="1">
        <v>0</v>
      </c>
      <c r="G1484" s="2">
        <f t="shared" si="34"/>
        <v>8445.9943999999996</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290050.65999999997</v>
      </c>
      <c r="D1485" s="1">
        <v>0</v>
      </c>
      <c r="E1485" s="1">
        <v>0</v>
      </c>
      <c r="F1485" s="1">
        <v>0</v>
      </c>
      <c r="G1485" s="2">
        <f t="shared" si="34"/>
        <v>1740.30396</v>
      </c>
      <c r="H1485" s="2">
        <f t="shared" si="35"/>
        <v>0.34000000002561137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19560.53</v>
      </c>
      <c r="D1489" s="1">
        <v>0</v>
      </c>
      <c r="E1489" s="1">
        <v>0</v>
      </c>
      <c r="F1489" s="1">
        <v>0</v>
      </c>
      <c r="G1489" s="2">
        <f t="shared" si="34"/>
        <v>195.6053</v>
      </c>
      <c r="H1489" s="2">
        <f t="shared" si="35"/>
        <v>0.47000000000116415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16614.91</v>
      </c>
      <c r="D1491" s="1">
        <v>0</v>
      </c>
      <c r="E1491" s="1">
        <v>0</v>
      </c>
      <c r="F1491" s="1">
        <v>0</v>
      </c>
      <c r="G1491" s="2">
        <f t="shared" si="34"/>
        <v>199.37891999999999</v>
      </c>
      <c r="H1491" s="2">
        <f t="shared" si="35"/>
        <v>9.0000000000145519E-2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24820.14</v>
      </c>
      <c r="D1492" s="1">
        <v>0</v>
      </c>
      <c r="E1492" s="1">
        <v>0</v>
      </c>
      <c r="F1492" s="1">
        <v>0</v>
      </c>
      <c r="G1492" s="2">
        <f t="shared" si="34"/>
        <v>322.66181999999998</v>
      </c>
      <c r="H1492" s="2">
        <f t="shared" si="35"/>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1992736.3299999998</v>
      </c>
      <c r="D1499" s="1">
        <v>0</v>
      </c>
      <c r="E1499" s="1">
        <v>0</v>
      </c>
      <c r="F1499" s="1">
        <v>0</v>
      </c>
      <c r="G1499" s="2">
        <f t="shared" si="34"/>
        <v>39854.726599999995</v>
      </c>
      <c r="H1499" s="2">
        <f t="shared" si="35"/>
        <v>0.32999999984167516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565.42999999999995</v>
      </c>
      <c r="D1500" s="1">
        <v>0</v>
      </c>
      <c r="E1500" s="1">
        <v>0</v>
      </c>
      <c r="F1500" s="1">
        <v>0</v>
      </c>
      <c r="G1500" s="2">
        <f t="shared" si="34"/>
        <v>11.874029999999999</v>
      </c>
      <c r="H1500" s="2">
        <f t="shared" si="35"/>
        <v>0.42999999999994998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1974287.9</v>
      </c>
      <c r="D1501" s="1">
        <v>0</v>
      </c>
      <c r="E1501" s="1">
        <v>0</v>
      </c>
      <c r="F1501" s="1">
        <v>0</v>
      </c>
      <c r="G1501" s="2">
        <f t="shared" si="34"/>
        <v>43434.333799999993</v>
      </c>
      <c r="H1501" s="2">
        <f t="shared" si="35"/>
        <v>0.10000000009313226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1663677.81</v>
      </c>
      <c r="D1502" s="1">
        <v>0</v>
      </c>
      <c r="E1502" s="1">
        <v>0</v>
      </c>
      <c r="F1502" s="1">
        <v>0</v>
      </c>
      <c r="G1502" s="2">
        <f t="shared" si="34"/>
        <v>38264.589630000002</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274434.65000000002</v>
      </c>
      <c r="D1503" s="1">
        <v>0</v>
      </c>
      <c r="E1503" s="1">
        <v>0</v>
      </c>
      <c r="F1503" s="1">
        <v>0</v>
      </c>
      <c r="G1503" s="2">
        <f t="shared" si="34"/>
        <v>6586.4316000000008</v>
      </c>
      <c r="H1503" s="2">
        <f t="shared" si="35"/>
        <v>0.34999999997671694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19560.53</v>
      </c>
      <c r="D1507" s="1">
        <v>0</v>
      </c>
      <c r="E1507" s="1">
        <v>0</v>
      </c>
      <c r="F1507" s="1">
        <v>0</v>
      </c>
      <c r="G1507" s="2">
        <f t="shared" si="34"/>
        <v>547.69484</v>
      </c>
      <c r="H1507" s="2">
        <f t="shared" si="35"/>
        <v>0.47000000000116415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16614.91</v>
      </c>
      <c r="D1509" s="1">
        <v>0</v>
      </c>
      <c r="E1509" s="1">
        <v>0</v>
      </c>
      <c r="F1509" s="1">
        <v>0</v>
      </c>
      <c r="G1509" s="2">
        <f t="shared" si="34"/>
        <v>498.44729999999998</v>
      </c>
      <c r="H1509" s="2">
        <f t="shared" si="35"/>
        <v>9.0000000000145519E-2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17883</v>
      </c>
      <c r="D1510" s="1">
        <v>0</v>
      </c>
      <c r="E1510" s="1">
        <v>0</v>
      </c>
      <c r="F1510" s="1">
        <v>0</v>
      </c>
      <c r="G1510" s="2">
        <f t="shared" si="34"/>
        <v>554.37300000000005</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194524.99</v>
      </c>
      <c r="D1517" s="1">
        <v>0</v>
      </c>
      <c r="E1517" s="1">
        <v>0</v>
      </c>
      <c r="F1517" s="1">
        <v>0</v>
      </c>
      <c r="G1517" s="2">
        <f t="shared" si="34"/>
        <v>7391.9496199999994</v>
      </c>
      <c r="H1517" s="2">
        <f t="shared" si="35"/>
        <v>1.0000000009313226E-2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194524.99000000002</v>
      </c>
      <c r="D1576" s="1">
        <v>0</v>
      </c>
      <c r="E1576" s="1">
        <v>0</v>
      </c>
      <c r="F1576" s="1">
        <v>0</v>
      </c>
      <c r="G1576" s="2">
        <f t="shared" si="34"/>
        <v>18868.924030000002</v>
      </c>
      <c r="H1576" s="2">
        <f t="shared" si="35"/>
        <v>9.9999999802093953E-3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187587.85</v>
      </c>
      <c r="D1578" s="1">
        <v>0</v>
      </c>
      <c r="E1578" s="1">
        <v>0</v>
      </c>
      <c r="F1578" s="1">
        <v>0</v>
      </c>
      <c r="G1578" s="2">
        <f t="shared" si="34"/>
        <v>18571.19715</v>
      </c>
      <c r="H1578" s="2">
        <f t="shared" si="35"/>
        <v>0.14999999999417923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6937.14</v>
      </c>
      <c r="D1579" s="1">
        <v>0</v>
      </c>
      <c r="E1579" s="1">
        <v>0</v>
      </c>
      <c r="F1579" s="1">
        <v>0</v>
      </c>
      <c r="G1579" s="2">
        <f t="shared" si="34"/>
        <v>693.71400000000006</v>
      </c>
      <c r="H1579" s="2">
        <f t="shared" si="35"/>
        <v>0.14000000000032742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6" customWidth="1"/>
    <col min="2" max="7" width="14.44140625" customWidth="1"/>
  </cols>
  <sheetData>
    <row r="1" spans="1:1" ht="37.5" customHeight="1" x14ac:dyDescent="0.25">
      <c r="A1" s="273" t="s">
        <v>12</v>
      </c>
    </row>
    <row r="2" spans="1:1" ht="12.75" customHeight="1" x14ac:dyDescent="0.25">
      <c r="A2" s="267"/>
    </row>
    <row r="3" spans="1:1" ht="20.399999999999999" x14ac:dyDescent="0.25">
      <c r="A3" s="268" t="s">
        <v>13</v>
      </c>
    </row>
    <row r="4" spans="1:1" ht="39" customHeight="1" x14ac:dyDescent="0.25">
      <c r="A4" s="268" t="s">
        <v>14</v>
      </c>
    </row>
    <row r="5" spans="1:1" ht="51.75" customHeight="1" x14ac:dyDescent="0.25">
      <c r="A5" s="268" t="s">
        <v>15</v>
      </c>
    </row>
    <row r="6" spans="1:1" ht="27" customHeight="1" x14ac:dyDescent="0.25">
      <c r="A6" s="269" t="s">
        <v>16</v>
      </c>
    </row>
    <row r="7" spans="1:1" ht="40.799999999999997" x14ac:dyDescent="0.25">
      <c r="A7" s="270" t="s">
        <v>17</v>
      </c>
    </row>
    <row r="8" spans="1:1" ht="71.400000000000006" x14ac:dyDescent="0.25">
      <c r="A8" s="271" t="s">
        <v>18</v>
      </c>
    </row>
    <row r="9" spans="1:1" ht="20.399999999999999" x14ac:dyDescent="0.25">
      <c r="A9" s="268" t="s">
        <v>19</v>
      </c>
    </row>
    <row r="10" spans="1:1" ht="40.799999999999997" x14ac:dyDescent="0.25">
      <c r="A10" s="268" t="s">
        <v>20</v>
      </c>
    </row>
    <row r="11" spans="1:1" ht="42.75" customHeight="1" x14ac:dyDescent="0.25">
      <c r="A11" s="272"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9"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1" t="s">
        <v>22</v>
      </c>
      <c r="B2" s="332"/>
      <c r="C2" s="332"/>
      <c r="D2" s="332"/>
      <c r="E2" s="332"/>
      <c r="F2" s="332"/>
      <c r="G2" s="332"/>
      <c r="H2" s="332"/>
      <c r="I2" s="332"/>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4">
      <c r="A4" s="333" t="s">
        <v>24</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2">
        <v>9064</v>
      </c>
      <c r="H6" s="19" t="s">
        <v>26</v>
      </c>
      <c r="I6" s="20" t="s">
        <v>27</v>
      </c>
      <c r="J6" s="4"/>
      <c r="L6" s="4"/>
      <c r="M6" s="4"/>
      <c r="N6" s="4"/>
      <c r="O6" s="4"/>
      <c r="P6" s="4"/>
      <c r="Q6" s="4"/>
      <c r="R6" s="4"/>
      <c r="S6" s="4"/>
      <c r="T6" s="4"/>
      <c r="U6" s="4"/>
      <c r="V6" s="4"/>
      <c r="W6" s="4"/>
      <c r="X6" s="4"/>
    </row>
    <row r="7" spans="1:24" ht="15" customHeight="1" x14ac:dyDescent="0.25">
      <c r="B7" s="21"/>
      <c r="C7" s="22"/>
      <c r="D7" s="23"/>
      <c r="E7" s="335" t="s">
        <v>28</v>
      </c>
      <c r="F7" s="338" t="s">
        <v>29</v>
      </c>
      <c r="G7" s="339"/>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1" t="s">
        <v>31</v>
      </c>
      <c r="E8" s="336"/>
      <c r="F8" s="327" t="s">
        <v>32</v>
      </c>
      <c r="G8" s="328"/>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6"/>
      <c r="F9" s="329" t="s">
        <v>33</v>
      </c>
      <c r="G9" s="330"/>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3" t="s">
        <v>35</v>
      </c>
      <c r="E10" s="336"/>
      <c r="F10" s="327" t="s">
        <v>36</v>
      </c>
      <c r="G10" s="328"/>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7"/>
      <c r="F11" s="340" t="s">
        <v>37</v>
      </c>
      <c r="G11" s="341"/>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4"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7" t="s">
        <v>40</v>
      </c>
      <c r="B15" s="321" t="s">
        <v>41</v>
      </c>
      <c r="C15" s="322"/>
      <c r="D15" s="322"/>
      <c r="E15" s="322"/>
      <c r="F15" s="323"/>
      <c r="G15" s="258" t="s">
        <v>42</v>
      </c>
      <c r="H15" s="258" t="s">
        <v>43</v>
      </c>
      <c r="I15" s="259" t="s">
        <v>44</v>
      </c>
      <c r="J15" s="4"/>
      <c r="K15" s="4"/>
      <c r="L15" s="4"/>
      <c r="M15" s="4"/>
      <c r="N15" s="4"/>
      <c r="O15" s="4"/>
      <c r="P15" s="4"/>
      <c r="Q15" s="4"/>
      <c r="R15" s="4"/>
      <c r="S15" s="4"/>
      <c r="T15" s="4"/>
      <c r="U15" s="4"/>
      <c r="V15" s="4"/>
      <c r="W15" s="4"/>
      <c r="X15" s="4"/>
    </row>
    <row r="16" spans="1:24" ht="12.75" customHeight="1" x14ac:dyDescent="0.25">
      <c r="A16" s="324" t="s">
        <v>29</v>
      </c>
      <c r="B16" s="320" t="str">
        <f>'PR-RAS'!B6</f>
        <v xml:space="preserve">PRIHODI POSLOVANJA (šifre 61+62+63+64+65+66+67+68) </v>
      </c>
      <c r="C16" s="316"/>
      <c r="D16" s="316"/>
      <c r="E16" s="316"/>
      <c r="F16" s="317"/>
      <c r="G16" s="34" t="str">
        <f>'PR-RAS'!C6</f>
        <v>6</v>
      </c>
      <c r="H16" s="170">
        <f>'PR-RAS'!D6</f>
        <v>1763008.39</v>
      </c>
      <c r="I16" s="170">
        <f>'PR-RAS'!E6</f>
        <v>1964638.48</v>
      </c>
      <c r="J16" s="4"/>
      <c r="K16" s="4"/>
      <c r="L16" s="4"/>
      <c r="M16" s="4"/>
      <c r="N16" s="4"/>
      <c r="O16" s="4"/>
      <c r="P16" s="4"/>
      <c r="Q16" s="4"/>
      <c r="R16" s="4"/>
      <c r="S16" s="4"/>
      <c r="T16" s="4"/>
      <c r="U16" s="4"/>
      <c r="V16" s="4"/>
      <c r="W16" s="4"/>
      <c r="X16" s="4"/>
    </row>
    <row r="17" spans="1:24" ht="12.75" customHeight="1" x14ac:dyDescent="0.25">
      <c r="A17" s="325"/>
      <c r="B17" s="309" t="str">
        <f>'PR-RAS'!B151</f>
        <v xml:space="preserve">RASHODI POSLOVANJA (šifre 31+32+34+35+36+37+38) </v>
      </c>
      <c r="C17" s="310"/>
      <c r="D17" s="310"/>
      <c r="E17" s="310"/>
      <c r="F17" s="311"/>
      <c r="G17" s="35" t="str">
        <f>'PR-RAS'!C151</f>
        <v>3</v>
      </c>
      <c r="H17" s="170">
        <f>'PR-RAS'!D151</f>
        <v>1737587.7900000003</v>
      </c>
      <c r="I17" s="170">
        <f>'PR-RAS'!E151</f>
        <v>1973921.0900000003</v>
      </c>
      <c r="J17" s="4"/>
      <c r="K17" s="4"/>
      <c r="L17" s="4"/>
      <c r="M17" s="4"/>
      <c r="N17" s="4"/>
      <c r="O17" s="4"/>
      <c r="P17" s="4"/>
      <c r="Q17" s="4"/>
      <c r="R17" s="4"/>
      <c r="S17" s="4"/>
      <c r="T17" s="4"/>
      <c r="U17" s="4"/>
      <c r="V17" s="4"/>
      <c r="W17" s="4"/>
      <c r="X17" s="4"/>
    </row>
    <row r="18" spans="1:24" ht="12.75" customHeight="1" x14ac:dyDescent="0.25">
      <c r="A18" s="325"/>
      <c r="B18" s="309" t="str">
        <f>'PR-RAS'!B645</f>
        <v>Višak prihoda i primitaka raspoloživ u sljedećem razdoblju (šifre X005 + '9221-9222' - Y005 - '9222-9221')</v>
      </c>
      <c r="C18" s="310"/>
      <c r="D18" s="310"/>
      <c r="E18" s="310"/>
      <c r="F18" s="311"/>
      <c r="G18" s="35" t="str">
        <f>'PR-RAS'!C645</f>
        <v>X006</v>
      </c>
      <c r="H18" s="170">
        <f>'PR-RAS'!D645</f>
        <v>12253.149999999518</v>
      </c>
      <c r="I18" s="170">
        <f>'PR-RAS'!E645</f>
        <v>0</v>
      </c>
      <c r="J18" s="4"/>
      <c r="K18" s="4"/>
      <c r="L18" s="4"/>
      <c r="M18" s="4"/>
      <c r="N18" s="4"/>
      <c r="O18" s="4"/>
      <c r="P18" s="4"/>
      <c r="Q18" s="4"/>
      <c r="R18" s="4"/>
      <c r="S18" s="4"/>
      <c r="T18" s="4"/>
      <c r="U18" s="4"/>
      <c r="V18" s="4"/>
      <c r="W18" s="4"/>
      <c r="X18" s="4"/>
    </row>
    <row r="19" spans="1:24" ht="12.75" customHeight="1" x14ac:dyDescent="0.25">
      <c r="A19" s="326"/>
      <c r="B19" s="312" t="str">
        <f>'PR-RAS'!B646</f>
        <v>Manjak prihoda i primitaka za pokriće u sljedećem razdoblju (šifre Y005 + '9222-9221' - X005 - '9221-9222' )</v>
      </c>
      <c r="C19" s="313"/>
      <c r="D19" s="313"/>
      <c r="E19" s="313"/>
      <c r="F19" s="314"/>
      <c r="G19" s="36" t="str">
        <f>'PR-RAS'!C646</f>
        <v>Y006</v>
      </c>
      <c r="H19" s="171">
        <f>'PR-RAS'!D646</f>
        <v>0</v>
      </c>
      <c r="I19" s="171">
        <f>'PR-RAS'!E646</f>
        <v>21849.600000000235</v>
      </c>
      <c r="J19" s="4"/>
      <c r="K19" s="4"/>
      <c r="L19" s="4"/>
      <c r="M19" s="4"/>
      <c r="N19" s="4"/>
      <c r="O19" s="4"/>
      <c r="P19" s="4"/>
      <c r="Q19" s="4"/>
      <c r="R19" s="4"/>
      <c r="S19" s="4"/>
      <c r="T19" s="4"/>
      <c r="U19" s="4"/>
      <c r="V19" s="4"/>
      <c r="W19" s="4"/>
      <c r="X19" s="4"/>
    </row>
    <row r="20" spans="1:24" ht="12.75" customHeight="1" x14ac:dyDescent="0.25">
      <c r="A20" s="324" t="s">
        <v>32</v>
      </c>
      <c r="B20" s="320" t="str">
        <f>BILANCA!B7</f>
        <v>Nefinancijska imovina (šifre 01+02+03+04+05+06)</v>
      </c>
      <c r="C20" s="316"/>
      <c r="D20" s="316"/>
      <c r="E20" s="316"/>
      <c r="F20" s="317"/>
      <c r="G20" s="157" t="str">
        <f>BILANCA!C7</f>
        <v>B002</v>
      </c>
      <c r="H20" s="172">
        <f>BILANCA!D7</f>
        <v>721792.68</v>
      </c>
      <c r="I20" s="173">
        <f>BILANCA!E7</f>
        <v>718112.83</v>
      </c>
      <c r="J20" s="4"/>
      <c r="K20" s="4"/>
      <c r="L20" s="4"/>
      <c r="M20" s="4"/>
      <c r="N20" s="4"/>
      <c r="O20" s="4"/>
      <c r="P20" s="4"/>
      <c r="Q20" s="4"/>
      <c r="R20" s="4"/>
      <c r="S20" s="4"/>
      <c r="T20" s="4"/>
      <c r="U20" s="4"/>
      <c r="V20" s="4"/>
      <c r="W20" s="4"/>
      <c r="X20" s="4"/>
    </row>
    <row r="21" spans="1:24" ht="12.75" customHeight="1" x14ac:dyDescent="0.25">
      <c r="A21" s="325"/>
      <c r="B21" s="309" t="str">
        <f>BILANCA!B68</f>
        <v>Financijska imovina (šifre 11+12+13+14+15+16+17+19)</v>
      </c>
      <c r="C21" s="310"/>
      <c r="D21" s="310"/>
      <c r="E21" s="310"/>
      <c r="F21" s="311"/>
      <c r="G21" s="158" t="str">
        <f>BILANCA!C68</f>
        <v>1</v>
      </c>
      <c r="H21" s="174">
        <f>BILANCA!D68</f>
        <v>159269.34</v>
      </c>
      <c r="I21" s="175">
        <f>BILANCA!E68</f>
        <v>178171.68000000002</v>
      </c>
      <c r="J21" s="4"/>
      <c r="K21" s="4"/>
      <c r="L21" s="4"/>
      <c r="M21" s="4"/>
      <c r="N21" s="4"/>
      <c r="O21" s="4"/>
      <c r="P21" s="4"/>
      <c r="Q21" s="4"/>
      <c r="R21" s="4"/>
      <c r="S21" s="4"/>
      <c r="T21" s="4"/>
      <c r="U21" s="4"/>
      <c r="V21" s="4"/>
      <c r="W21" s="4"/>
      <c r="X21" s="4"/>
    </row>
    <row r="22" spans="1:24" ht="12.75" customHeight="1" x14ac:dyDescent="0.25">
      <c r="A22" s="325"/>
      <c r="B22" s="309" t="str">
        <f>BILANCA!B176</f>
        <v xml:space="preserve">Obveze (šifre 23+24+25+26+29) </v>
      </c>
      <c r="C22" s="310"/>
      <c r="D22" s="310"/>
      <c r="E22" s="310"/>
      <c r="F22" s="311"/>
      <c r="G22" s="158" t="str">
        <f>BILANCA!C176</f>
        <v>2</v>
      </c>
      <c r="H22" s="174">
        <f>BILANCA!D176</f>
        <v>147016.20000000001</v>
      </c>
      <c r="I22" s="175">
        <f>BILANCA!E176</f>
        <v>195003.73</v>
      </c>
      <c r="J22" s="4"/>
      <c r="K22" s="4"/>
      <c r="L22" s="4"/>
      <c r="M22" s="4"/>
      <c r="N22" s="4"/>
      <c r="O22" s="4"/>
      <c r="P22" s="4"/>
      <c r="Q22" s="4"/>
      <c r="R22" s="4"/>
      <c r="S22" s="4"/>
      <c r="T22" s="4"/>
      <c r="U22" s="4"/>
      <c r="V22" s="4"/>
      <c r="W22" s="4"/>
      <c r="X22" s="4"/>
    </row>
    <row r="23" spans="1:24" ht="12.75" customHeight="1" x14ac:dyDescent="0.25">
      <c r="A23" s="326"/>
      <c r="B23" s="312" t="str">
        <f>BILANCA!B237</f>
        <v>Vlastiti izvori (šifre 91 + 922 - 93 + 96 do 98)</v>
      </c>
      <c r="C23" s="313"/>
      <c r="D23" s="313"/>
      <c r="E23" s="313"/>
      <c r="F23" s="314"/>
      <c r="G23" s="159" t="str">
        <f>BILANCA!C237</f>
        <v>9</v>
      </c>
      <c r="H23" s="176">
        <f>BILANCA!D237</f>
        <v>734045.82</v>
      </c>
      <c r="I23" s="177">
        <f>BILANCA!E237</f>
        <v>701280.78</v>
      </c>
      <c r="J23" s="4"/>
      <c r="K23" s="4"/>
      <c r="L23" s="4"/>
      <c r="M23" s="4"/>
      <c r="N23" s="4"/>
      <c r="O23" s="4"/>
      <c r="P23" s="4"/>
      <c r="Q23" s="4"/>
      <c r="R23" s="4"/>
      <c r="S23" s="4"/>
      <c r="T23" s="4"/>
      <c r="U23" s="4"/>
      <c r="V23" s="4"/>
      <c r="W23" s="4"/>
      <c r="X23" s="4"/>
    </row>
    <row r="24" spans="1:24" ht="12.75" customHeight="1" x14ac:dyDescent="0.25">
      <c r="A24" s="324" t="s">
        <v>45</v>
      </c>
      <c r="B24" s="320" t="str">
        <f>'RAS-funkcijski'!B5</f>
        <v>Opće javne usluge (šifre 011+012+013+014 do 018)</v>
      </c>
      <c r="C24" s="316"/>
      <c r="D24" s="316"/>
      <c r="E24" s="316"/>
      <c r="F24" s="317"/>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5"/>
      <c r="B25" s="309" t="str">
        <f>'RAS-funkcijski'!B35</f>
        <v>Ekonomski poslovi (šifre 041+042+043+044+045+046+047+048+049)</v>
      </c>
      <c r="C25" s="310"/>
      <c r="D25" s="310"/>
      <c r="E25" s="310"/>
      <c r="F25" s="31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5"/>
      <c r="B26" s="309" t="str">
        <f>'RAS-funkcijski'!B88</f>
        <v>Rashodi vezani za stanovanje i kom. pogodnosti koji nisu drugdje svrstani</v>
      </c>
      <c r="C26" s="310"/>
      <c r="D26" s="310"/>
      <c r="E26" s="310"/>
      <c r="F26" s="31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5"/>
      <c r="B27" s="309" t="str">
        <f>'RAS-funkcijski'!B114</f>
        <v>Obrazovanje (šifre 091+092+093+094+095+096+097+098)</v>
      </c>
      <c r="C27" s="310"/>
      <c r="D27" s="310"/>
      <c r="E27" s="310"/>
      <c r="F27" s="311"/>
      <c r="G27" s="158" t="str">
        <f>'RAS-funkcijski'!C114</f>
        <v>09</v>
      </c>
      <c r="H27" s="174">
        <f>'RAS-funkcijski'!D114</f>
        <v>1767715.9100000001</v>
      </c>
      <c r="I27" s="175">
        <f>'RAS-funkcijski'!E114</f>
        <v>1998741.23</v>
      </c>
      <c r="J27" s="4"/>
      <c r="K27" s="4"/>
      <c r="L27" s="4"/>
      <c r="M27" s="4"/>
      <c r="N27" s="4"/>
      <c r="O27" s="4"/>
      <c r="P27" s="4"/>
      <c r="Q27" s="4"/>
      <c r="R27" s="4"/>
      <c r="S27" s="4"/>
      <c r="T27" s="4"/>
      <c r="U27" s="4"/>
      <c r="V27" s="4"/>
      <c r="W27" s="4"/>
      <c r="X27" s="4"/>
    </row>
    <row r="28" spans="1:24" ht="12.75" customHeight="1" x14ac:dyDescent="0.25">
      <c r="A28" s="326"/>
      <c r="B28" s="312" t="str">
        <f>'RAS-funkcijski'!B141</f>
        <v>Kontrolni zbroj (šifre 01+02+03+04+05+06+07+08+09+10)</v>
      </c>
      <c r="C28" s="313"/>
      <c r="D28" s="313"/>
      <c r="E28" s="313"/>
      <c r="F28" s="314"/>
      <c r="G28" s="159" t="str">
        <f>'RAS-funkcijski'!C141</f>
        <v>R1</v>
      </c>
      <c r="H28" s="178">
        <f>'RAS-funkcijski'!D141</f>
        <v>1767715.9100000001</v>
      </c>
      <c r="I28" s="179">
        <f>'RAS-funkcijski'!E141</f>
        <v>1998741.23</v>
      </c>
      <c r="J28" s="4"/>
      <c r="K28" s="4"/>
      <c r="L28" s="4"/>
      <c r="M28" s="4"/>
      <c r="N28" s="4"/>
      <c r="O28" s="4"/>
      <c r="P28" s="4"/>
      <c r="Q28" s="4"/>
      <c r="R28" s="4"/>
      <c r="S28" s="4"/>
      <c r="T28" s="4"/>
      <c r="U28" s="4"/>
      <c r="V28" s="4"/>
      <c r="W28" s="4"/>
      <c r="X28" s="4"/>
    </row>
    <row r="29" spans="1:24" ht="12.75" customHeight="1" x14ac:dyDescent="0.25">
      <c r="A29" s="324" t="s">
        <v>36</v>
      </c>
      <c r="B29" s="315" t="str">
        <f>'P-VRIO'!B5</f>
        <v>Promjene u vrijednosti i obujmu imovine (šifre 91511+91512)</v>
      </c>
      <c r="C29" s="316"/>
      <c r="D29" s="316"/>
      <c r="E29" s="316"/>
      <c r="F29" s="317"/>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5"/>
      <c r="B30" s="318" t="str">
        <f>'P-VRIO'!B22</f>
        <v>Promjene u obujmu imovine (šifre P016+P023)</v>
      </c>
      <c r="C30" s="310"/>
      <c r="D30" s="310"/>
      <c r="E30" s="310"/>
      <c r="F30" s="311"/>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5"/>
      <c r="B31" s="318" t="str">
        <f>'P-VRIO'!B38</f>
        <v>Promjene u vrijednosti (revalorizacija) i obujmu obveza (šifre 91521+91522)</v>
      </c>
      <c r="C31" s="310"/>
      <c r="D31" s="310"/>
      <c r="E31" s="310"/>
      <c r="F31" s="31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6"/>
      <c r="B32" s="319" t="str">
        <f>'P-VRIO'!B44</f>
        <v>Promjene u obujmu obveza (šifre P035 do P038)</v>
      </c>
      <c r="C32" s="313"/>
      <c r="D32" s="313"/>
      <c r="E32" s="313"/>
      <c r="F32" s="31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4" t="s">
        <v>37</v>
      </c>
      <c r="B33" s="320" t="str">
        <f>OBVEZE!B5</f>
        <v>Stanje obveza 1. siječnja (=stanju obveza iz Izvještaja o obvezama na 31. prosinca prethodne godine)</v>
      </c>
      <c r="C33" s="316"/>
      <c r="D33" s="316"/>
      <c r="E33" s="316"/>
      <c r="F33" s="317"/>
      <c r="G33" s="157" t="str">
        <f>OBVEZE!C5</f>
        <v>V001</v>
      </c>
      <c r="H33" s="180" t="s">
        <v>46</v>
      </c>
      <c r="I33" s="181">
        <f>OBVEZE!D5</f>
        <v>147016.20000000001</v>
      </c>
      <c r="J33" s="4"/>
      <c r="K33" s="4"/>
      <c r="L33" s="4"/>
      <c r="M33" s="4"/>
      <c r="N33" s="4"/>
      <c r="O33" s="4"/>
      <c r="P33" s="4"/>
      <c r="Q33" s="4"/>
      <c r="R33" s="4"/>
      <c r="S33" s="4"/>
      <c r="T33" s="4"/>
      <c r="U33" s="4"/>
      <c r="V33" s="4"/>
      <c r="W33" s="4"/>
      <c r="X33" s="4"/>
    </row>
    <row r="34" spans="1:24" ht="12.75" customHeight="1" x14ac:dyDescent="0.25">
      <c r="A34" s="325"/>
      <c r="B34" s="309" t="str">
        <f>OBVEZE!B42</f>
        <v>Stanje obveza na kraju izvještajnog razdoblja (šifre V001+V002-V004) i (šifre V007+V009)</v>
      </c>
      <c r="C34" s="310"/>
      <c r="D34" s="310"/>
      <c r="E34" s="310"/>
      <c r="F34" s="311"/>
      <c r="G34" s="158" t="str">
        <f>OBVEZE!C42</f>
        <v>V006</v>
      </c>
      <c r="H34" s="174" t="s">
        <v>46</v>
      </c>
      <c r="I34" s="175">
        <f>OBVEZE!D42</f>
        <v>194524.99</v>
      </c>
      <c r="J34" s="4"/>
      <c r="K34" s="4"/>
      <c r="L34" s="4"/>
      <c r="M34" s="4"/>
      <c r="N34" s="4"/>
      <c r="O34" s="4"/>
      <c r="P34" s="4"/>
      <c r="Q34" s="4"/>
      <c r="R34" s="4"/>
      <c r="S34" s="4"/>
      <c r="T34" s="4"/>
      <c r="U34" s="4"/>
      <c r="V34" s="4"/>
      <c r="W34" s="4"/>
      <c r="X34" s="4"/>
    </row>
    <row r="35" spans="1:24" ht="12.75" customHeight="1" x14ac:dyDescent="0.25">
      <c r="A35" s="325"/>
      <c r="B35" s="309" t="str">
        <f>OBVEZE!B43</f>
        <v>Stanje dospjelih obveza na kraju izvještajnog razdoblja (šifre V008+D23+D24 + 'D dio 25,26')</v>
      </c>
      <c r="C35" s="310"/>
      <c r="D35" s="310"/>
      <c r="E35" s="310"/>
      <c r="F35" s="311"/>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6"/>
      <c r="B36" s="312" t="str">
        <f>OBVEZE!B101</f>
        <v>Stanje nedospjelih obveza na kraju izvještajnog razdoblja (šifre V010 + ND23 + ND24 + 'ND dio 25,26')</v>
      </c>
      <c r="C36" s="313"/>
      <c r="D36" s="313"/>
      <c r="E36" s="313"/>
      <c r="F36" s="314"/>
      <c r="G36" s="159" t="str">
        <f>OBVEZE!C101</f>
        <v>V009</v>
      </c>
      <c r="H36" s="178" t="s">
        <v>46</v>
      </c>
      <c r="I36" s="179">
        <f>OBVEZE!D101</f>
        <v>194524.99000000002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08" t="s">
        <v>47</v>
      </c>
      <c r="I39" s="308"/>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80" zoomScaleNormal="100" workbookViewId="0">
      <selection activeCell="E991" sqref="E99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7" t="s">
        <v>48</v>
      </c>
      <c r="B1" s="299" t="s">
        <v>49</v>
      </c>
      <c r="C1" s="297" t="s">
        <v>34</v>
      </c>
      <c r="D1" s="300" t="s">
        <v>35</v>
      </c>
      <c r="E1" s="298" t="s">
        <v>50</v>
      </c>
      <c r="F1" s="301" t="s">
        <v>39</v>
      </c>
    </row>
    <row r="2" spans="1:25" s="222" customFormat="1" ht="50.1" customHeight="1" x14ac:dyDescent="0.25">
      <c r="A2" s="346" t="s">
        <v>51</v>
      </c>
      <c r="B2" s="347"/>
      <c r="C2" s="347"/>
      <c r="D2" s="347"/>
      <c r="E2" s="347"/>
      <c r="F2" s="347"/>
    </row>
    <row r="3" spans="1:25" s="222" customFormat="1" ht="48" x14ac:dyDescent="0.25">
      <c r="A3" s="293" t="s">
        <v>52</v>
      </c>
      <c r="B3" s="294" t="s">
        <v>41</v>
      </c>
      <c r="C3" s="276" t="s">
        <v>42</v>
      </c>
      <c r="D3" s="294" t="s">
        <v>53</v>
      </c>
      <c r="E3" s="294" t="s">
        <v>54</v>
      </c>
      <c r="F3" s="277"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8" t="s">
        <v>57</v>
      </c>
      <c r="B5" s="349"/>
      <c r="C5" s="214"/>
      <c r="D5" s="72"/>
      <c r="E5" s="72"/>
      <c r="F5" s="59"/>
    </row>
    <row r="6" spans="1:25" ht="12.75" customHeight="1" x14ac:dyDescent="0.2">
      <c r="A6" s="53">
        <v>6</v>
      </c>
      <c r="B6" s="85" t="s">
        <v>58</v>
      </c>
      <c r="C6" s="50" t="s">
        <v>59</v>
      </c>
      <c r="D6" s="51">
        <f>D7+D44+D50+D82+D106+D124+D133+D139</f>
        <v>1763008.39</v>
      </c>
      <c r="E6" s="51">
        <f>E7+E44+E50+E82+E106+E124+E133+E139</f>
        <v>1964638.48</v>
      </c>
      <c r="F6" s="52">
        <f t="shared" ref="F6:F131" si="0">IF(D6&lt;&gt;0,IF(E6/D6&gt;=100,"&gt;&gt;100",E6/D6*100),"-")</f>
        <v>111.43670620875493</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1564081.95</v>
      </c>
      <c r="E50" s="51">
        <f>E51+E54+E59+E62+E65+E68+E71+E74+E77</f>
        <v>1788237.9100000001</v>
      </c>
      <c r="F50" s="52">
        <f t="shared" si="0"/>
        <v>114.33147157027163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1564081.95</v>
      </c>
      <c r="E68" s="51">
        <f t="shared" si="15"/>
        <v>1788237.9100000001</v>
      </c>
      <c r="F68" s="52">
        <f t="shared" si="0"/>
        <v>114.33147157027163</v>
      </c>
    </row>
    <row r="69" spans="1:6" ht="12.75" customHeight="1" x14ac:dyDescent="0.2">
      <c r="A69" s="53" t="s">
        <v>184</v>
      </c>
      <c r="B69" s="85" t="s">
        <v>185</v>
      </c>
      <c r="C69" s="50" t="s">
        <v>184</v>
      </c>
      <c r="D69" s="242">
        <v>1543225.02</v>
      </c>
      <c r="E69" s="242">
        <v>1759026.35</v>
      </c>
      <c r="F69" s="52">
        <f t="shared" si="0"/>
        <v>113.98378896163828</v>
      </c>
    </row>
    <row r="70" spans="1:6" ht="12" x14ac:dyDescent="0.2">
      <c r="A70" s="53" t="s">
        <v>186</v>
      </c>
      <c r="B70" s="85" t="s">
        <v>187</v>
      </c>
      <c r="C70" s="50" t="s">
        <v>186</v>
      </c>
      <c r="D70" s="242">
        <v>20856.93</v>
      </c>
      <c r="E70" s="242">
        <v>29211.56</v>
      </c>
      <c r="F70" s="52">
        <f t="shared" si="0"/>
        <v>140.05685400487994</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0.01</v>
      </c>
      <c r="F82" s="52" t="str">
        <f t="shared" si="0"/>
        <v>-</v>
      </c>
    </row>
    <row r="83" spans="1:6" ht="12.75" customHeight="1" x14ac:dyDescent="0.2">
      <c r="A83" s="53">
        <v>641</v>
      </c>
      <c r="B83" s="85" t="s">
        <v>212</v>
      </c>
      <c r="C83" s="50" t="s">
        <v>213</v>
      </c>
      <c r="D83" s="51">
        <f t="shared" ref="D83:E83" si="20">SUM(D84:D90)</f>
        <v>0</v>
      </c>
      <c r="E83" s="51">
        <f t="shared" si="20"/>
        <v>0.01</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0.01</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13338.51</v>
      </c>
      <c r="E106" s="51">
        <f t="shared" si="23"/>
        <v>21625.41</v>
      </c>
      <c r="F106" s="52">
        <f t="shared" si="0"/>
        <v>162.12762894806093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13338.51</v>
      </c>
      <c r="E112" s="51">
        <f t="shared" si="25"/>
        <v>21625.41</v>
      </c>
      <c r="F112" s="52">
        <f t="shared" si="0"/>
        <v>162.12762894806093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13338.51</v>
      </c>
      <c r="E117" s="242">
        <v>21625.41</v>
      </c>
      <c r="F117" s="52">
        <f t="shared" si="0"/>
        <v>162.12762894806093</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26147.72</v>
      </c>
      <c r="E124" s="51">
        <f t="shared" si="27"/>
        <v>23174.13</v>
      </c>
      <c r="F124" s="52">
        <f t="shared" si="0"/>
        <v>88.62772738885073</v>
      </c>
    </row>
    <row r="125" spans="1:6" ht="12.75" customHeight="1" x14ac:dyDescent="0.2">
      <c r="A125" s="53">
        <v>661</v>
      </c>
      <c r="B125" s="86" t="s">
        <v>296</v>
      </c>
      <c r="C125" s="50" t="s">
        <v>297</v>
      </c>
      <c r="D125" s="51">
        <f t="shared" ref="D125:E125" si="28">SUM(D126:D127)</f>
        <v>26147.72</v>
      </c>
      <c r="E125" s="51">
        <f t="shared" si="28"/>
        <v>23174.13</v>
      </c>
      <c r="F125" s="52">
        <f t="shared" si="0"/>
        <v>88.62772738885073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26147.72</v>
      </c>
      <c r="E127" s="242">
        <v>23174.13</v>
      </c>
      <c r="F127" s="52">
        <f t="shared" si="0"/>
        <v>88.62772738885073</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159440.21</v>
      </c>
      <c r="E133" s="51">
        <f t="shared" si="30"/>
        <v>131601.01999999999</v>
      </c>
      <c r="F133" s="52">
        <f t="shared" ref="F133:F223" si="31">IF(D133&lt;&gt;0,IF(E133/D133&gt;=100,"&gt;&gt;100",E133/D133*100),"-")</f>
        <v>82.539417126959378</v>
      </c>
    </row>
    <row r="134" spans="1:6" ht="22.8" x14ac:dyDescent="0.2">
      <c r="A134" s="53">
        <v>671</v>
      </c>
      <c r="B134" s="232" t="s">
        <v>314</v>
      </c>
      <c r="C134" s="50" t="s">
        <v>315</v>
      </c>
      <c r="D134" s="51">
        <f t="shared" ref="D134:E134" si="32">SUM(D135:D137)</f>
        <v>159440.21</v>
      </c>
      <c r="E134" s="51">
        <f t="shared" si="32"/>
        <v>131601.01999999999</v>
      </c>
      <c r="F134" s="52">
        <f t="shared" si="31"/>
        <v>82.539417126959378</v>
      </c>
    </row>
    <row r="135" spans="1:6" ht="12.75" customHeight="1" x14ac:dyDescent="0.2">
      <c r="A135" s="53">
        <v>6711</v>
      </c>
      <c r="B135" s="85" t="s">
        <v>316</v>
      </c>
      <c r="C135" s="50" t="s">
        <v>317</v>
      </c>
      <c r="D135" s="242">
        <v>144025.25</v>
      </c>
      <c r="E135" s="242">
        <v>128246.47</v>
      </c>
      <c r="F135" s="52">
        <f t="shared" si="31"/>
        <v>89.044434916794103</v>
      </c>
    </row>
    <row r="136" spans="1:6" ht="22.8" x14ac:dyDescent="0.2">
      <c r="A136" s="53">
        <v>6712</v>
      </c>
      <c r="B136" s="232" t="s">
        <v>318</v>
      </c>
      <c r="C136" s="50" t="s">
        <v>319</v>
      </c>
      <c r="D136" s="242">
        <v>15414.96</v>
      </c>
      <c r="E136" s="242">
        <v>3354.55</v>
      </c>
      <c r="F136" s="52">
        <f t="shared" si="31"/>
        <v>21.761652316970011</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1737587.7900000003</v>
      </c>
      <c r="E151" s="51">
        <f t="shared" si="35"/>
        <v>1973921.0900000003</v>
      </c>
      <c r="F151" s="52">
        <f t="shared" si="31"/>
        <v>113.60122932263468</v>
      </c>
    </row>
    <row r="152" spans="1:6" ht="12.75" customHeight="1" x14ac:dyDescent="0.2">
      <c r="A152" s="53">
        <v>31</v>
      </c>
      <c r="B152" s="85" t="s">
        <v>349</v>
      </c>
      <c r="C152" s="50" t="s">
        <v>35</v>
      </c>
      <c r="D152" s="51">
        <f t="shared" ref="D152:E152" si="36">D153+D158+D159</f>
        <v>1486456.7400000002</v>
      </c>
      <c r="E152" s="51">
        <f t="shared" si="36"/>
        <v>1662813.4900000002</v>
      </c>
      <c r="F152" s="52">
        <f t="shared" si="31"/>
        <v>111.86423696393612</v>
      </c>
    </row>
    <row r="153" spans="1:6" ht="12.75" customHeight="1" x14ac:dyDescent="0.2">
      <c r="A153" s="53">
        <v>311</v>
      </c>
      <c r="B153" s="85" t="s">
        <v>350</v>
      </c>
      <c r="C153" s="50" t="s">
        <v>351</v>
      </c>
      <c r="D153" s="51">
        <f t="shared" ref="D153:E153" si="37">SUM(D154:D157)</f>
        <v>1235062.3500000001</v>
      </c>
      <c r="E153" s="51">
        <f t="shared" si="37"/>
        <v>1376353.37</v>
      </c>
      <c r="F153" s="52">
        <f t="shared" si="31"/>
        <v>111.43999086361916</v>
      </c>
    </row>
    <row r="154" spans="1:6" ht="12.75" customHeight="1" x14ac:dyDescent="0.2">
      <c r="A154" s="53">
        <v>3111</v>
      </c>
      <c r="B154" s="85" t="s">
        <v>352</v>
      </c>
      <c r="C154" s="50" t="s">
        <v>353</v>
      </c>
      <c r="D154" s="242">
        <v>1235062.3500000001</v>
      </c>
      <c r="E154" s="242">
        <v>1376353.37</v>
      </c>
      <c r="F154" s="52">
        <f t="shared" si="31"/>
        <v>111.43999086361916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47466.87</v>
      </c>
      <c r="E158" s="242">
        <v>59273.24</v>
      </c>
      <c r="F158" s="52">
        <f t="shared" si="31"/>
        <v>124.872863957535</v>
      </c>
    </row>
    <row r="159" spans="1:6" ht="12.75" customHeight="1" x14ac:dyDescent="0.2">
      <c r="A159" s="53">
        <v>313</v>
      </c>
      <c r="B159" s="85" t="s">
        <v>362</v>
      </c>
      <c r="C159" s="50" t="s">
        <v>363</v>
      </c>
      <c r="D159" s="51">
        <f t="shared" ref="D159:E159" si="38">SUM(D160:D162)</f>
        <v>203927.52</v>
      </c>
      <c r="E159" s="51">
        <f t="shared" si="38"/>
        <v>227186.88</v>
      </c>
      <c r="F159" s="52">
        <f t="shared" si="31"/>
        <v>111.40569943674106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203582.16</v>
      </c>
      <c r="E161" s="242">
        <v>227186.88</v>
      </c>
      <c r="F161" s="52">
        <f t="shared" si="31"/>
        <v>111.59468982940352</v>
      </c>
    </row>
    <row r="162" spans="1:6" ht="12.75" customHeight="1" x14ac:dyDescent="0.2">
      <c r="A162" s="53">
        <v>3133</v>
      </c>
      <c r="B162" s="85" t="s">
        <v>367</v>
      </c>
      <c r="C162" s="50" t="s">
        <v>368</v>
      </c>
      <c r="D162" s="242">
        <v>345.36</v>
      </c>
      <c r="E162" s="242"/>
      <c r="F162" s="52">
        <f t="shared" si="31"/>
        <v>0</v>
      </c>
    </row>
    <row r="163" spans="1:6" ht="12.75" customHeight="1" x14ac:dyDescent="0.2">
      <c r="A163" s="53">
        <v>32</v>
      </c>
      <c r="B163" s="85" t="s">
        <v>369</v>
      </c>
      <c r="C163" s="50" t="s">
        <v>370</v>
      </c>
      <c r="D163" s="51">
        <f t="shared" ref="D163:E163" si="39">D164+D169+D177+D187+D188</f>
        <v>224221.56000000003</v>
      </c>
      <c r="E163" s="51">
        <f t="shared" si="39"/>
        <v>290629.07</v>
      </c>
      <c r="F163" s="52">
        <f t="shared" si="31"/>
        <v>129.61691551873957</v>
      </c>
    </row>
    <row r="164" spans="1:6" ht="12.75" customHeight="1" x14ac:dyDescent="0.2">
      <c r="A164" s="53">
        <v>321</v>
      </c>
      <c r="B164" s="85" t="s">
        <v>371</v>
      </c>
      <c r="C164" s="50" t="s">
        <v>372</v>
      </c>
      <c r="D164" s="51">
        <f t="shared" ref="D164:E164" si="40">SUM(D165:D168)</f>
        <v>41653.25</v>
      </c>
      <c r="E164" s="51">
        <f t="shared" si="40"/>
        <v>50435.290000000008</v>
      </c>
      <c r="F164" s="52">
        <f t="shared" si="31"/>
        <v>121.08368494655282</v>
      </c>
    </row>
    <row r="165" spans="1:6" ht="12.75" customHeight="1" x14ac:dyDescent="0.2">
      <c r="A165" s="53">
        <v>3211</v>
      </c>
      <c r="B165" s="85" t="s">
        <v>373</v>
      </c>
      <c r="C165" s="50" t="s">
        <v>374</v>
      </c>
      <c r="D165" s="242">
        <v>6416.88</v>
      </c>
      <c r="E165" s="242">
        <v>9866.4</v>
      </c>
      <c r="F165" s="52">
        <f t="shared" si="31"/>
        <v>153.75696600216926</v>
      </c>
    </row>
    <row r="166" spans="1:6" ht="12.75" customHeight="1" x14ac:dyDescent="0.2">
      <c r="A166" s="53">
        <v>3212</v>
      </c>
      <c r="B166" s="85" t="s">
        <v>375</v>
      </c>
      <c r="C166" s="50" t="s">
        <v>376</v>
      </c>
      <c r="D166" s="242">
        <v>33584.720000000001</v>
      </c>
      <c r="E166" s="242">
        <v>38935.730000000003</v>
      </c>
      <c r="F166" s="52">
        <f t="shared" si="31"/>
        <v>115.93287066261087</v>
      </c>
    </row>
    <row r="167" spans="1:6" ht="12.75" customHeight="1" x14ac:dyDescent="0.2">
      <c r="A167" s="53">
        <v>3213</v>
      </c>
      <c r="B167" s="85" t="s">
        <v>377</v>
      </c>
      <c r="C167" s="50" t="s">
        <v>378</v>
      </c>
      <c r="D167" s="242">
        <v>1651.65</v>
      </c>
      <c r="E167" s="242">
        <v>1633.16</v>
      </c>
      <c r="F167" s="52">
        <f t="shared" si="31"/>
        <v>98.880513425967976</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102821.71</v>
      </c>
      <c r="E169" s="51">
        <f t="shared" si="41"/>
        <v>162125.93000000002</v>
      </c>
      <c r="F169" s="52">
        <f t="shared" si="31"/>
        <v>157.67674939465607</v>
      </c>
    </row>
    <row r="170" spans="1:6" ht="12.75" customHeight="1" x14ac:dyDescent="0.2">
      <c r="A170" s="53">
        <v>3221</v>
      </c>
      <c r="B170" s="85" t="s">
        <v>383</v>
      </c>
      <c r="C170" s="50" t="s">
        <v>384</v>
      </c>
      <c r="D170" s="242">
        <v>22373.61</v>
      </c>
      <c r="E170" s="242">
        <v>24931.93</v>
      </c>
      <c r="F170" s="52">
        <f t="shared" si="31"/>
        <v>111.4345427492479</v>
      </c>
    </row>
    <row r="171" spans="1:6" ht="12.75" customHeight="1" x14ac:dyDescent="0.2">
      <c r="A171" s="53">
        <v>3222</v>
      </c>
      <c r="B171" s="85" t="s">
        <v>385</v>
      </c>
      <c r="C171" s="50" t="s">
        <v>386</v>
      </c>
      <c r="D171" s="242">
        <v>63113.33</v>
      </c>
      <c r="E171" s="242">
        <v>114231.64</v>
      </c>
      <c r="F171" s="52">
        <f t="shared" si="31"/>
        <v>180.99447454285806</v>
      </c>
    </row>
    <row r="172" spans="1:6" ht="12.75" customHeight="1" x14ac:dyDescent="0.2">
      <c r="A172" s="53">
        <v>3223</v>
      </c>
      <c r="B172" s="85" t="s">
        <v>387</v>
      </c>
      <c r="C172" s="50" t="s">
        <v>388</v>
      </c>
      <c r="D172" s="242">
        <v>13822.16</v>
      </c>
      <c r="E172" s="242">
        <v>15409.04</v>
      </c>
      <c r="F172" s="52">
        <f t="shared" si="31"/>
        <v>111.48069476840089</v>
      </c>
    </row>
    <row r="173" spans="1:6" ht="12.75" customHeight="1" x14ac:dyDescent="0.2">
      <c r="A173" s="53">
        <v>3224</v>
      </c>
      <c r="B173" s="85" t="s">
        <v>389</v>
      </c>
      <c r="C173" s="50" t="s">
        <v>390</v>
      </c>
      <c r="D173" s="242">
        <v>2760.53</v>
      </c>
      <c r="E173" s="242">
        <v>7202.45</v>
      </c>
      <c r="F173" s="52">
        <f t="shared" si="31"/>
        <v>260.90823139034893</v>
      </c>
    </row>
    <row r="174" spans="1:6" ht="12.75" customHeight="1" x14ac:dyDescent="0.2">
      <c r="A174" s="53">
        <v>3225</v>
      </c>
      <c r="B174" s="85" t="s">
        <v>391</v>
      </c>
      <c r="C174" s="50" t="s">
        <v>392</v>
      </c>
      <c r="D174" s="242">
        <v>752.08</v>
      </c>
      <c r="E174" s="242">
        <v>138.18</v>
      </c>
      <c r="F174" s="52">
        <f t="shared" si="31"/>
        <v>18.373045420699928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212.69</v>
      </c>
      <c r="F176" s="52" t="str">
        <f t="shared" si="31"/>
        <v>-</v>
      </c>
    </row>
    <row r="177" spans="1:6" ht="12.75" customHeight="1" x14ac:dyDescent="0.2">
      <c r="A177" s="53">
        <v>323</v>
      </c>
      <c r="B177" s="85" t="s">
        <v>397</v>
      </c>
      <c r="C177" s="50" t="s">
        <v>398</v>
      </c>
      <c r="D177" s="51">
        <f t="shared" ref="D177:E177" si="42">SUM(D178:D186)</f>
        <v>60910.869999999995</v>
      </c>
      <c r="E177" s="51">
        <f t="shared" si="42"/>
        <v>72467.469999999987</v>
      </c>
      <c r="F177" s="52">
        <f t="shared" si="31"/>
        <v>118.97296820748085</v>
      </c>
    </row>
    <row r="178" spans="1:6" ht="12.75" customHeight="1" x14ac:dyDescent="0.2">
      <c r="A178" s="53">
        <v>3231</v>
      </c>
      <c r="B178" s="85" t="s">
        <v>399</v>
      </c>
      <c r="C178" s="50" t="s">
        <v>400</v>
      </c>
      <c r="D178" s="242">
        <v>2446.81</v>
      </c>
      <c r="E178" s="242">
        <v>3360.44</v>
      </c>
      <c r="F178" s="52">
        <f t="shared" si="31"/>
        <v>137.33963814108984</v>
      </c>
    </row>
    <row r="179" spans="1:6" ht="12.75" customHeight="1" x14ac:dyDescent="0.2">
      <c r="A179" s="53">
        <v>3232</v>
      </c>
      <c r="B179" s="85" t="s">
        <v>401</v>
      </c>
      <c r="C179" s="50" t="s">
        <v>402</v>
      </c>
      <c r="D179" s="242">
        <v>9860.18</v>
      </c>
      <c r="E179" s="242">
        <v>19142.43</v>
      </c>
      <c r="F179" s="52">
        <f t="shared" si="31"/>
        <v>194.13874797417492</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10319.75</v>
      </c>
      <c r="E181" s="242">
        <v>11378.23</v>
      </c>
      <c r="F181" s="52">
        <f t="shared" si="31"/>
        <v>110.25683761719034</v>
      </c>
    </row>
    <row r="182" spans="1:6" ht="12.75" customHeight="1" x14ac:dyDescent="0.2">
      <c r="A182" s="53">
        <v>3235</v>
      </c>
      <c r="B182" s="85" t="s">
        <v>407</v>
      </c>
      <c r="C182" s="50" t="s">
        <v>408</v>
      </c>
      <c r="D182" s="242">
        <v>27118.74</v>
      </c>
      <c r="E182" s="242">
        <v>26140.41</v>
      </c>
      <c r="F182" s="52">
        <f t="shared" si="31"/>
        <v>96.392420886811109</v>
      </c>
    </row>
    <row r="183" spans="1:6" ht="12.75" customHeight="1" x14ac:dyDescent="0.2">
      <c r="A183" s="53">
        <v>3236</v>
      </c>
      <c r="B183" s="85" t="s">
        <v>409</v>
      </c>
      <c r="C183" s="50" t="s">
        <v>410</v>
      </c>
      <c r="D183" s="242">
        <v>3225.7</v>
      </c>
      <c r="E183" s="242">
        <v>4493.08</v>
      </c>
      <c r="F183" s="52">
        <f t="shared" si="31"/>
        <v>139.29007657252691</v>
      </c>
    </row>
    <row r="184" spans="1:6" ht="12.75" customHeight="1" x14ac:dyDescent="0.2">
      <c r="A184" s="53">
        <v>3237</v>
      </c>
      <c r="B184" s="85" t="s">
        <v>411</v>
      </c>
      <c r="C184" s="50" t="s">
        <v>412</v>
      </c>
      <c r="D184" s="242">
        <v>4205.57</v>
      </c>
      <c r="E184" s="242">
        <v>2651.04</v>
      </c>
      <c r="F184" s="52">
        <f t="shared" si="31"/>
        <v>63.036401724379807</v>
      </c>
    </row>
    <row r="185" spans="1:6" ht="12.75" customHeight="1" x14ac:dyDescent="0.2">
      <c r="A185" s="53">
        <v>3238</v>
      </c>
      <c r="B185" s="85" t="s">
        <v>413</v>
      </c>
      <c r="C185" s="50" t="s">
        <v>414</v>
      </c>
      <c r="D185" s="242">
        <v>223.97</v>
      </c>
      <c r="E185" s="242">
        <v>1028.98</v>
      </c>
      <c r="F185" s="52">
        <f t="shared" si="31"/>
        <v>459.42760191097022</v>
      </c>
    </row>
    <row r="186" spans="1:6" ht="12.75" customHeight="1" x14ac:dyDescent="0.2">
      <c r="A186" s="53">
        <v>3239</v>
      </c>
      <c r="B186" s="85" t="s">
        <v>415</v>
      </c>
      <c r="C186" s="50" t="s">
        <v>416</v>
      </c>
      <c r="D186" s="242">
        <v>3510.15</v>
      </c>
      <c r="E186" s="242">
        <v>4272.8599999999997</v>
      </c>
      <c r="F186" s="52">
        <f t="shared" si="31"/>
        <v>121.72870105266156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18835.73</v>
      </c>
      <c r="E188" s="51">
        <f t="shared" si="43"/>
        <v>5600.38</v>
      </c>
      <c r="F188" s="52">
        <f t="shared" si="31"/>
        <v>29.732747284018195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30.93</v>
      </c>
      <c r="E191" s="242">
        <v>37.340000000000003</v>
      </c>
      <c r="F191" s="52">
        <f t="shared" si="31"/>
        <v>120.72421597154867</v>
      </c>
    </row>
    <row r="192" spans="1:6" ht="12.75" customHeight="1" x14ac:dyDescent="0.2">
      <c r="A192" s="53">
        <v>3294</v>
      </c>
      <c r="B192" s="85" t="s">
        <v>427</v>
      </c>
      <c r="C192" s="50" t="s">
        <v>428</v>
      </c>
      <c r="D192" s="242">
        <v>743.25</v>
      </c>
      <c r="E192" s="242">
        <v>881.18</v>
      </c>
      <c r="F192" s="52">
        <f t="shared" si="31"/>
        <v>118.55768583921964</v>
      </c>
    </row>
    <row r="193" spans="1:6" ht="12.75" customHeight="1" x14ac:dyDescent="0.2">
      <c r="A193" s="53">
        <v>3295</v>
      </c>
      <c r="B193" s="85" t="s">
        <v>429</v>
      </c>
      <c r="C193" s="50" t="s">
        <v>430</v>
      </c>
      <c r="D193" s="242">
        <v>2316.34</v>
      </c>
      <c r="E193" s="242">
        <v>0</v>
      </c>
      <c r="F193" s="52">
        <f t="shared" si="31"/>
        <v>0</v>
      </c>
    </row>
    <row r="194" spans="1:6" ht="12.75" customHeight="1" x14ac:dyDescent="0.2">
      <c r="A194" s="53" t="s">
        <v>431</v>
      </c>
      <c r="B194" s="85" t="s">
        <v>432</v>
      </c>
      <c r="C194" s="50" t="s">
        <v>431</v>
      </c>
      <c r="D194" s="242">
        <v>10447.77</v>
      </c>
      <c r="E194" s="242">
        <v>359.66</v>
      </c>
      <c r="F194" s="52">
        <f t="shared" si="31"/>
        <v>3.4424570985004452</v>
      </c>
    </row>
    <row r="195" spans="1:6" ht="12.75" customHeight="1" x14ac:dyDescent="0.2">
      <c r="A195" s="53">
        <v>3299</v>
      </c>
      <c r="B195" s="85" t="s">
        <v>433</v>
      </c>
      <c r="C195" s="50" t="s">
        <v>434</v>
      </c>
      <c r="D195" s="242">
        <v>5297.44</v>
      </c>
      <c r="E195" s="242">
        <v>4322.2</v>
      </c>
      <c r="F195" s="52">
        <f t="shared" si="31"/>
        <v>81.590353076202845</v>
      </c>
    </row>
    <row r="196" spans="1:6" ht="12.75" customHeight="1" x14ac:dyDescent="0.2">
      <c r="A196" s="53">
        <v>34</v>
      </c>
      <c r="B196" s="232" t="s">
        <v>435</v>
      </c>
      <c r="C196" s="50" t="s">
        <v>436</v>
      </c>
      <c r="D196" s="51">
        <f t="shared" ref="D196:E196" si="44">D197+D202+D210</f>
        <v>7805.53</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7805.53</v>
      </c>
      <c r="E210" s="51">
        <f t="shared" si="47"/>
        <v>0</v>
      </c>
      <c r="F210" s="52">
        <f t="shared" si="31"/>
        <v>0</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7805.53</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19103.96</v>
      </c>
      <c r="E252" s="51">
        <f t="shared" si="63"/>
        <v>19560.53</v>
      </c>
      <c r="F252" s="52">
        <f t="shared" ref="F252:F258" si="64">IF(D252&lt;&gt;0,IF(E252/D252&gt;=100,"&gt;&gt;100",E252/D252*100),"-")</f>
        <v>102.38992334573564</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19103.96</v>
      </c>
      <c r="E259" s="51">
        <f t="shared" si="66"/>
        <v>19560.53</v>
      </c>
      <c r="F259" s="52">
        <f t="shared" ref="F259:F262" si="67">IF(D259&lt;&gt;0,IF(E259/D259&gt;=100,"&gt;&gt;100",E259/D259*100),"-")</f>
        <v>102.38992334573564</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19103.96</v>
      </c>
      <c r="E261" s="242">
        <v>19560.53</v>
      </c>
      <c r="F261" s="52">
        <f t="shared" si="67"/>
        <v>102.38992334573564</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918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918</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918</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1737587.7900000003</v>
      </c>
      <c r="E289" s="51">
        <f t="shared" si="79"/>
        <v>1973921.0900000003</v>
      </c>
      <c r="F289" s="52">
        <f t="shared" si="76"/>
        <v>113.60122932263468</v>
      </c>
    </row>
    <row r="290" spans="1:6" ht="12.75" customHeight="1" x14ac:dyDescent="0.2">
      <c r="A290" s="53" t="s">
        <v>608</v>
      </c>
      <c r="B290" s="85" t="s">
        <v>619</v>
      </c>
      <c r="C290" s="50" t="s">
        <v>620</v>
      </c>
      <c r="D290" s="51">
        <f>IF(D6&gt;=D289,D6-D289,0)</f>
        <v>25420.599999999627</v>
      </c>
      <c r="E290" s="51">
        <f>IF(E6&gt;=E289,E6-E289,0)</f>
        <v>0</v>
      </c>
      <c r="F290" s="52">
        <f t="shared" si="76"/>
        <v>0</v>
      </c>
    </row>
    <row r="291" spans="1:6" ht="12.75" customHeight="1" x14ac:dyDescent="0.2">
      <c r="A291" s="53" t="s">
        <v>608</v>
      </c>
      <c r="B291" s="85" t="s">
        <v>621</v>
      </c>
      <c r="C291" s="50" t="s">
        <v>622</v>
      </c>
      <c r="D291" s="51">
        <f>IF(D289&gt;=D6,D289-D6,0)</f>
        <v>0</v>
      </c>
      <c r="E291" s="51">
        <f>IF(E289&gt;=E6,E289-E6,0)</f>
        <v>9282.6100000003353</v>
      </c>
      <c r="F291" s="52" t="str">
        <f t="shared" si="76"/>
        <v>-</v>
      </c>
    </row>
    <row r="292" spans="1:6" ht="12.75" customHeight="1" x14ac:dyDescent="0.2">
      <c r="A292" s="53">
        <v>92211</v>
      </c>
      <c r="B292" s="85" t="s">
        <v>623</v>
      </c>
      <c r="C292" s="50" t="s">
        <v>624</v>
      </c>
      <c r="D292" s="242">
        <v>4020.64</v>
      </c>
      <c r="E292" s="242">
        <v>0</v>
      </c>
      <c r="F292" s="52">
        <f t="shared" si="76"/>
        <v>0</v>
      </c>
    </row>
    <row r="293" spans="1:6" ht="12.75" customHeight="1" x14ac:dyDescent="0.2">
      <c r="A293" s="53">
        <v>92221</v>
      </c>
      <c r="B293" s="85" t="s">
        <v>625</v>
      </c>
      <c r="C293" s="50" t="s">
        <v>626</v>
      </c>
      <c r="D293" s="242">
        <v>0</v>
      </c>
      <c r="E293" s="242">
        <v>6830.63</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48" t="s">
        <v>633</v>
      </c>
      <c r="B297" s="349"/>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30128.12</v>
      </c>
      <c r="E350" s="51">
        <f t="shared" si="95"/>
        <v>24820.14</v>
      </c>
      <c r="F350" s="52">
        <f t="shared" si="81"/>
        <v>82.381974049492641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30128.12</v>
      </c>
      <c r="E363" s="51">
        <f t="shared" si="99"/>
        <v>24820.14</v>
      </c>
      <c r="F363" s="52">
        <f t="shared" si="81"/>
        <v>82.381974049492641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28005.489999999998</v>
      </c>
      <c r="E369" s="51">
        <f t="shared" si="101"/>
        <v>22488.9</v>
      </c>
      <c r="F369" s="52">
        <f t="shared" si="81"/>
        <v>80.301755120156798</v>
      </c>
    </row>
    <row r="370" spans="1:6" ht="12.75" customHeight="1" x14ac:dyDescent="0.2">
      <c r="A370" s="53">
        <v>4221</v>
      </c>
      <c r="B370" s="85" t="s">
        <v>674</v>
      </c>
      <c r="C370" s="50" t="s">
        <v>766</v>
      </c>
      <c r="D370" s="242">
        <v>3902.01</v>
      </c>
      <c r="E370" s="242">
        <v>6118.03</v>
      </c>
      <c r="F370" s="52">
        <f t="shared" si="81"/>
        <v>156.79175604368004</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2971.52</v>
      </c>
      <c r="E372" s="242">
        <v>386</v>
      </c>
      <c r="F372" s="52">
        <f t="shared" si="81"/>
        <v>12.989984923540815</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16019.38</v>
      </c>
      <c r="E375" s="242">
        <v>0</v>
      </c>
      <c r="F375" s="52">
        <f t="shared" si="81"/>
        <v>0</v>
      </c>
    </row>
    <row r="376" spans="1:6" ht="12.75" customHeight="1" x14ac:dyDescent="0.2">
      <c r="A376" s="53">
        <v>4227</v>
      </c>
      <c r="B376" s="232" t="s">
        <v>686</v>
      </c>
      <c r="C376" s="50" t="s">
        <v>773</v>
      </c>
      <c r="D376" s="242">
        <v>5112.58</v>
      </c>
      <c r="E376" s="242">
        <v>15984.87</v>
      </c>
      <c r="F376" s="52">
        <f t="shared" si="81"/>
        <v>312.65760144584533</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2122.63</v>
      </c>
      <c r="E383" s="51">
        <f t="shared" si="103"/>
        <v>2331.2399999999998</v>
      </c>
      <c r="F383" s="52">
        <f t="shared" si="81"/>
        <v>109.82790217795846</v>
      </c>
    </row>
    <row r="384" spans="1:6" ht="12.75" customHeight="1" x14ac:dyDescent="0.2">
      <c r="A384" s="53">
        <v>4241</v>
      </c>
      <c r="B384" s="85" t="s">
        <v>783</v>
      </c>
      <c r="C384" s="50" t="s">
        <v>784</v>
      </c>
      <c r="D384" s="242">
        <v>2122.63</v>
      </c>
      <c r="E384" s="242">
        <v>2331.2399999999998</v>
      </c>
      <c r="F384" s="52">
        <f t="shared" si="81"/>
        <v>109.82790217795846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30128.12</v>
      </c>
      <c r="E408" s="51">
        <f t="shared" si="111"/>
        <v>24820.14</v>
      </c>
      <c r="F408" s="52">
        <f t="shared" si="81"/>
        <v>82.381974049492641</v>
      </c>
    </row>
    <row r="409" spans="1:6" ht="12.75" customHeight="1" x14ac:dyDescent="0.2">
      <c r="A409" s="53">
        <v>92212</v>
      </c>
      <c r="B409" s="85" t="s">
        <v>823</v>
      </c>
      <c r="C409" s="50" t="s">
        <v>824</v>
      </c>
      <c r="D409" s="242">
        <v>12940.03</v>
      </c>
      <c r="E409" s="242">
        <v>19083.78</v>
      </c>
      <c r="F409" s="52">
        <f t="shared" si="81"/>
        <v>147.47863799388406</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1763008.39</v>
      </c>
      <c r="E412" s="51">
        <f>E6+E298</f>
        <v>1964638.48</v>
      </c>
      <c r="F412" s="52">
        <f t="shared" si="81"/>
        <v>111.43670620875493</v>
      </c>
    </row>
    <row r="413" spans="1:6" ht="12.75" customHeight="1" x14ac:dyDescent="0.2">
      <c r="A413" s="53" t="s">
        <v>608</v>
      </c>
      <c r="B413" s="85" t="s">
        <v>831</v>
      </c>
      <c r="C413" s="50" t="s">
        <v>832</v>
      </c>
      <c r="D413" s="51">
        <f t="shared" ref="D413:E413" si="112">D289+D350</f>
        <v>1767715.9100000004</v>
      </c>
      <c r="E413" s="51">
        <f t="shared" si="112"/>
        <v>1998741.2300000002</v>
      </c>
      <c r="F413" s="52">
        <f t="shared" si="81"/>
        <v>113.06914299368384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4707.5200000004843</v>
      </c>
      <c r="E415" s="51">
        <f t="shared" si="114"/>
        <v>34102.750000000233</v>
      </c>
      <c r="F415" s="52">
        <f t="shared" si="81"/>
        <v>724.43133539521284</v>
      </c>
    </row>
    <row r="416" spans="1:6" ht="12.75" customHeight="1" x14ac:dyDescent="0.2">
      <c r="A416" s="60" t="s">
        <v>837</v>
      </c>
      <c r="B416" s="232" t="s">
        <v>838</v>
      </c>
      <c r="C416" s="61" t="s">
        <v>839</v>
      </c>
      <c r="D416" s="51">
        <f t="shared" ref="D416:E416" si="115">IF(D292-D293+D409-D410&gt;=0,D292-D293+D409-D410,0)</f>
        <v>16960.670000000002</v>
      </c>
      <c r="E416" s="51">
        <f t="shared" si="115"/>
        <v>12253.149999999998</v>
      </c>
      <c r="F416" s="52">
        <f t="shared" si="81"/>
        <v>72.244492699875622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48" t="s">
        <v>845</v>
      </c>
      <c r="B419" s="349"/>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1763008.39</v>
      </c>
      <c r="E639" s="51">
        <f t="shared" si="180"/>
        <v>1964638.48</v>
      </c>
      <c r="F639" s="52">
        <f t="shared" si="119"/>
        <v>111.43670620875493</v>
      </c>
    </row>
    <row r="640" spans="1:6" ht="12.75" customHeight="1" x14ac:dyDescent="0.2">
      <c r="A640" s="53" t="s">
        <v>608</v>
      </c>
      <c r="B640" s="85" t="s">
        <v>1277</v>
      </c>
      <c r="C640" s="50" t="s">
        <v>1278</v>
      </c>
      <c r="D640" s="51">
        <f t="shared" ref="D640:E640" si="181">D413+D528</f>
        <v>1767715.9100000004</v>
      </c>
      <c r="E640" s="51">
        <f t="shared" si="181"/>
        <v>1998741.2300000002</v>
      </c>
      <c r="F640" s="52">
        <f t="shared" si="119"/>
        <v>113.06914299368384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4707.5200000004843</v>
      </c>
      <c r="E642" s="51">
        <f t="shared" si="183"/>
        <v>34102.750000000233</v>
      </c>
      <c r="F642" s="52">
        <f t="shared" si="119"/>
        <v>724.43133539521284</v>
      </c>
    </row>
    <row r="643" spans="1:6" ht="22.8" x14ac:dyDescent="0.2">
      <c r="A643" s="60" t="s">
        <v>1283</v>
      </c>
      <c r="B643" s="85" t="s">
        <v>1284</v>
      </c>
      <c r="C643" s="61" t="s">
        <v>1283</v>
      </c>
      <c r="D643" s="51">
        <f t="shared" ref="D643:E643" si="184">IF(D416-D417+D637-D638&gt;=0,D416-D417+D637-D638,0)</f>
        <v>16960.670000000002</v>
      </c>
      <c r="E643" s="51">
        <f t="shared" si="184"/>
        <v>12253.149999999998</v>
      </c>
      <c r="F643" s="52">
        <f t="shared" si="119"/>
        <v>72.244492699875622</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12253.149999999518</v>
      </c>
      <c r="E645" s="51">
        <f t="shared" si="186"/>
        <v>0</v>
      </c>
      <c r="F645" s="52">
        <f t="shared" si="119"/>
        <v>0</v>
      </c>
    </row>
    <row r="646" spans="1:6" ht="22.8" x14ac:dyDescent="0.2">
      <c r="A646" s="53" t="s">
        <v>608</v>
      </c>
      <c r="B646" s="85" t="s">
        <v>1289</v>
      </c>
      <c r="C646" s="50" t="s">
        <v>1290</v>
      </c>
      <c r="D646" s="51">
        <f t="shared" ref="D646:E646" si="187">IF(D642+D644-D641-D643&gt;=0,D642+D644-D641-D643,0)</f>
        <v>0</v>
      </c>
      <c r="E646" s="51">
        <f t="shared" si="187"/>
        <v>21849.600000000235</v>
      </c>
      <c r="F646" s="52" t="str">
        <f t="shared" si="119"/>
        <v>-</v>
      </c>
    </row>
    <row r="647" spans="1:6" ht="22.8" x14ac:dyDescent="0.2">
      <c r="A647" s="55" t="s">
        <v>1291</v>
      </c>
      <c r="B647" s="233" t="s">
        <v>1292</v>
      </c>
      <c r="C647" s="56" t="s">
        <v>1291</v>
      </c>
      <c r="D647" s="243">
        <v>124707.73</v>
      </c>
      <c r="E647" s="243">
        <v>148095.95000000001</v>
      </c>
      <c r="F647" s="57">
        <f t="shared" si="119"/>
        <v>118.75442685068521</v>
      </c>
    </row>
    <row r="648" spans="1:6" s="75" customFormat="1" ht="20.100000000000001" customHeight="1" x14ac:dyDescent="0.25">
      <c r="A648" s="348" t="s">
        <v>1293</v>
      </c>
      <c r="B648" s="349"/>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130164.31</v>
      </c>
      <c r="E650" s="242">
        <v>84913.82</v>
      </c>
      <c r="F650" s="52">
        <f t="shared" si="188"/>
        <v>65.235869955443249</v>
      </c>
    </row>
    <row r="651" spans="1:6" ht="12.75" customHeight="1" x14ac:dyDescent="0.2">
      <c r="A651" s="53" t="s">
        <v>1298</v>
      </c>
      <c r="B651" s="85" t="s">
        <v>1299</v>
      </c>
      <c r="C651" s="50" t="s">
        <v>1298</v>
      </c>
      <c r="D651" s="242">
        <v>130164.31</v>
      </c>
      <c r="E651" s="242">
        <v>84913.82</v>
      </c>
      <c r="F651" s="52">
        <f t="shared" si="188"/>
        <v>65.235869955443249</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0">
        <v>0</v>
      </c>
      <c r="E653" s="260">
        <v>0</v>
      </c>
      <c r="F653" s="52" t="str">
        <f t="shared" si="188"/>
        <v>-</v>
      </c>
    </row>
    <row r="654" spans="1:6" ht="22.8" x14ac:dyDescent="0.2">
      <c r="A654" s="53" t="s">
        <v>608</v>
      </c>
      <c r="B654" s="85" t="s">
        <v>1304</v>
      </c>
      <c r="C654" s="50" t="s">
        <v>1305</v>
      </c>
      <c r="D654" s="260">
        <v>79</v>
      </c>
      <c r="E654" s="260">
        <v>78</v>
      </c>
      <c r="F654" s="52">
        <f t="shared" si="188"/>
        <v>98.734177215189874</v>
      </c>
    </row>
    <row r="655" spans="1:6" ht="12.75" customHeight="1" x14ac:dyDescent="0.2">
      <c r="A655" s="53" t="s">
        <v>608</v>
      </c>
      <c r="B655" s="85" t="s">
        <v>1306</v>
      </c>
      <c r="C655" s="50" t="s">
        <v>1307</v>
      </c>
      <c r="D655" s="260">
        <v>0</v>
      </c>
      <c r="E655" s="260">
        <v>0</v>
      </c>
      <c r="F655" s="52" t="str">
        <f t="shared" si="188"/>
        <v>-</v>
      </c>
    </row>
    <row r="656" spans="1:6" ht="12.75" customHeight="1" x14ac:dyDescent="0.2">
      <c r="A656" s="53" t="s">
        <v>608</v>
      </c>
      <c r="B656" s="85" t="s">
        <v>1308</v>
      </c>
      <c r="C656" s="50" t="s">
        <v>1309</v>
      </c>
      <c r="D656" s="260">
        <v>65</v>
      </c>
      <c r="E656" s="260">
        <v>65</v>
      </c>
      <c r="F656" s="52">
        <f t="shared" si="188"/>
        <v>100</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1522675.15</v>
      </c>
      <c r="E675" s="242">
        <v>1753998.81</v>
      </c>
      <c r="F675" s="52">
        <f t="shared" si="188"/>
        <v>115.1919245546235</v>
      </c>
    </row>
    <row r="676" spans="1:6" ht="22.8" x14ac:dyDescent="0.2">
      <c r="A676" s="53">
        <v>63613</v>
      </c>
      <c r="B676" s="232" t="s">
        <v>1349</v>
      </c>
      <c r="C676" s="50" t="s">
        <v>1350</v>
      </c>
      <c r="D676" s="242">
        <v>20549.87</v>
      </c>
      <c r="E676" s="242">
        <v>5027.54</v>
      </c>
      <c r="F676" s="52">
        <f t="shared" si="188"/>
        <v>24.465069608712856</v>
      </c>
    </row>
    <row r="677" spans="1:6" ht="22.8" x14ac:dyDescent="0.2">
      <c r="A677" s="53">
        <v>63622</v>
      </c>
      <c r="B677" s="232" t="s">
        <v>1351</v>
      </c>
      <c r="C677" s="50" t="s">
        <v>1352</v>
      </c>
      <c r="D677" s="242">
        <v>20856.93</v>
      </c>
      <c r="E677" s="242">
        <v>29211.56</v>
      </c>
      <c r="F677" s="52">
        <f t="shared" si="188"/>
        <v>140.05685400487994</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13338.51</v>
      </c>
      <c r="E710" s="242">
        <v>21625.41</v>
      </c>
      <c r="F710" s="52">
        <f t="shared" si="188"/>
        <v>162.12762894806093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1327.23</v>
      </c>
      <c r="E716" s="242">
        <v>1327.24</v>
      </c>
      <c r="F716" s="52">
        <f t="shared" si="188"/>
        <v>100.00075344891239</v>
      </c>
    </row>
    <row r="717" spans="1:6" ht="12.75" customHeight="1" x14ac:dyDescent="0.2">
      <c r="A717" s="53">
        <v>31215</v>
      </c>
      <c r="B717" s="85" t="s">
        <v>1413</v>
      </c>
      <c r="C717" s="50" t="s">
        <v>1414</v>
      </c>
      <c r="D717" s="242">
        <v>2720.82</v>
      </c>
      <c r="E717" s="242">
        <v>1437.42</v>
      </c>
      <c r="F717" s="52">
        <f t="shared" si="188"/>
        <v>52.830396718636294</v>
      </c>
    </row>
    <row r="718" spans="1:6" ht="12.75" customHeight="1" x14ac:dyDescent="0.2">
      <c r="A718" s="53">
        <v>32121</v>
      </c>
      <c r="B718" s="85" t="s">
        <v>1415</v>
      </c>
      <c r="C718" s="50" t="s">
        <v>1416</v>
      </c>
      <c r="D718" s="242">
        <v>33584.720000000001</v>
      </c>
      <c r="E718" s="242">
        <v>38935.730000000003</v>
      </c>
      <c r="F718" s="52">
        <f t="shared" si="188"/>
        <v>115.93287066261087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2122.2399999999998</v>
      </c>
      <c r="E720" s="242">
        <v>4106.3999999999996</v>
      </c>
      <c r="F720" s="52">
        <f t="shared" si="188"/>
        <v>193.49366706875756</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19103.96</v>
      </c>
      <c r="E828" s="242">
        <v>19560.53</v>
      </c>
      <c r="F828" s="52">
        <f t="shared" si="190"/>
        <v>102.38992334573564</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4" t="s">
        <v>1944</v>
      </c>
      <c r="B983" s="345"/>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4" workbookViewId="0">
      <selection activeCell="D289" sqref="D289"/>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7" t="s">
        <v>48</v>
      </c>
      <c r="B1" s="299" t="s">
        <v>49</v>
      </c>
      <c r="C1" s="297" t="s">
        <v>34</v>
      </c>
      <c r="D1" s="300" t="s">
        <v>35</v>
      </c>
      <c r="E1" s="298" t="s">
        <v>50</v>
      </c>
      <c r="F1" s="301" t="s">
        <v>39</v>
      </c>
    </row>
    <row r="2" spans="1:25" ht="50.1" customHeight="1" x14ac:dyDescent="0.3">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5">
      <c r="A3" s="284" t="s">
        <v>52</v>
      </c>
      <c r="B3" s="285" t="s">
        <v>41</v>
      </c>
      <c r="C3" s="286" t="s">
        <v>42</v>
      </c>
      <c r="D3" s="287" t="s">
        <v>1966</v>
      </c>
      <c r="E3" s="285" t="s">
        <v>1967</v>
      </c>
      <c r="F3" s="288" t="s">
        <v>55</v>
      </c>
    </row>
    <row r="4" spans="1:25" s="224" customFormat="1" ht="12" customHeight="1" x14ac:dyDescent="0.25">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3" t="s">
        <v>1968</v>
      </c>
      <c r="B5" s="354"/>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881062.02</v>
      </c>
      <c r="E6" s="229">
        <f t="shared" si="0"/>
        <v>896284.51</v>
      </c>
      <c r="F6" s="230">
        <f t="shared" ref="F6:F260" si="1">IF(D6&gt;0,IF(E6/D6&gt;=100,"&gt;&gt;100",E6/D6*100),"-")</f>
        <v>101.72774329779872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721792.68</v>
      </c>
      <c r="E7" s="104">
        <f t="shared" si="2"/>
        <v>718112.83</v>
      </c>
      <c r="F7" s="93">
        <f t="shared" si="1"/>
        <v>99.490179091314673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152271.35999999999</v>
      </c>
      <c r="E8" s="104">
        <f>E9+E10-E11</f>
        <v>152271.35999999999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130952.76</v>
      </c>
      <c r="E9" s="247">
        <v>130952.76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21318.6</v>
      </c>
      <c r="E10" s="247">
        <v>21318.6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569521.32000000007</v>
      </c>
      <c r="E12" s="104">
        <f t="shared" si="3"/>
        <v>565841.47</v>
      </c>
      <c r="F12" s="93">
        <f t="shared" si="1"/>
        <v>99.353869667249654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404014.64</v>
      </c>
      <c r="E13" s="104">
        <f t="shared" si="4"/>
        <v>390792.13</v>
      </c>
      <c r="F13" s="93">
        <f t="shared" si="1"/>
        <v>96.727220082915807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1057800.46</v>
      </c>
      <c r="E15" s="247">
        <v>1057800.46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653785.81999999995</v>
      </c>
      <c r="E18" s="247">
        <v>667008.32999999996</v>
      </c>
      <c r="F18" s="93">
        <f t="shared" si="1"/>
        <v>102.02245285772639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136212.67000000001</v>
      </c>
      <c r="E19" s="104">
        <f t="shared" si="5"/>
        <v>146037.69999999995</v>
      </c>
      <c r="F19" s="93">
        <f t="shared" si="1"/>
        <v>107.213007424346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148234.9</v>
      </c>
      <c r="E20" s="247">
        <v>154352.94</v>
      </c>
      <c r="F20" s="93">
        <f t="shared" si="1"/>
        <v>104.12726017962032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2171.46</v>
      </c>
      <c r="E21" s="247">
        <v>2171.4699999999998</v>
      </c>
      <c r="F21" s="93">
        <f t="shared" si="1"/>
        <v>100.00046051965037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9517.73</v>
      </c>
      <c r="E22" s="247">
        <v>9903.73</v>
      </c>
      <c r="F22" s="93">
        <f t="shared" si="1"/>
        <v>104.05558888516484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8236.2999999999993</v>
      </c>
      <c r="E24" s="247">
        <v>8236.2999999999993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89136.62</v>
      </c>
      <c r="E25" s="247">
        <v>89136.61</v>
      </c>
      <c r="F25" s="93">
        <f t="shared" si="1"/>
        <v>99.999988781266339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26021.68</v>
      </c>
      <c r="E26" s="247">
        <v>42006.54</v>
      </c>
      <c r="F26" s="93">
        <f t="shared" si="1"/>
        <v>161.42900842681948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147106.01999999999</v>
      </c>
      <c r="E28" s="247">
        <v>159769.89000000001</v>
      </c>
      <c r="F28" s="93">
        <f t="shared" si="1"/>
        <v>108.6086687682802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29294.010000000002</v>
      </c>
      <c r="E35" s="104">
        <f t="shared" si="7"/>
        <v>29011.640000000007</v>
      </c>
      <c r="F35" s="93">
        <f t="shared" si="1"/>
        <v>99.036082803276187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76328.37</v>
      </c>
      <c r="E36" s="247">
        <v>78659.61</v>
      </c>
      <c r="F36" s="93">
        <f t="shared" si="1"/>
        <v>103.05422479217098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101.85</v>
      </c>
      <c r="E38" s="247">
        <v>101.85</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47136.21</v>
      </c>
      <c r="E40" s="247">
        <v>49749.82</v>
      </c>
      <c r="F40" s="93">
        <f t="shared" si="1"/>
        <v>105.54480302934834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12032.35</v>
      </c>
      <c r="E54" s="247">
        <v>12170.53</v>
      </c>
      <c r="F54" s="93">
        <f t="shared" si="1"/>
        <v>101.14840409396335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12032.35</v>
      </c>
      <c r="E55" s="247">
        <v>12170.53</v>
      </c>
      <c r="F55" s="93">
        <f t="shared" si="1"/>
        <v>101.14840409396335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159269.34</v>
      </c>
      <c r="E68" s="104">
        <f t="shared" si="13"/>
        <v>178171.68000000002</v>
      </c>
      <c r="F68" s="93">
        <f t="shared" si="1"/>
        <v>111.86815993586714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3794.15</v>
      </c>
      <c r="E78" s="104">
        <f>E79+SUM(E82:E84)-E85+E86</f>
        <v>6212.91</v>
      </c>
      <c r="F78" s="93">
        <f t="shared" si="1"/>
        <v>163.74971996362822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3794.15</v>
      </c>
      <c r="E86" s="247">
        <v>6212.91</v>
      </c>
      <c r="F86" s="93">
        <f t="shared" si="1"/>
        <v>163.74971996362822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30767.46</v>
      </c>
      <c r="E146" s="104">
        <f t="shared" si="26"/>
        <v>23862.82</v>
      </c>
      <c r="F146" s="93">
        <f t="shared" si="1"/>
        <v>77.558628499070124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883.67</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4133.8900000000003</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30767.46</v>
      </c>
      <c r="E161" s="247">
        <v>18845.259999999998</v>
      </c>
      <c r="F161" s="93">
        <f t="shared" si="1"/>
        <v>61.250619973179454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124707.73</v>
      </c>
      <c r="E170" s="104">
        <f t="shared" si="29"/>
        <v>148095.95000000001</v>
      </c>
      <c r="F170" s="93">
        <f t="shared" si="1"/>
        <v>118.75442685068521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124707.73</v>
      </c>
      <c r="E173" s="247">
        <v>148095.95000000001</v>
      </c>
      <c r="F173" s="93">
        <f t="shared" si="1"/>
        <v>118.75442685068521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881062.02</v>
      </c>
      <c r="E175" s="104">
        <f t="shared" si="30"/>
        <v>896284.51</v>
      </c>
      <c r="F175" s="93">
        <f t="shared" si="1"/>
        <v>101.72774329779872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147016.20000000001</v>
      </c>
      <c r="E176" s="104">
        <f t="shared" si="31"/>
        <v>195003.73</v>
      </c>
      <c r="F176" s="93">
        <f t="shared" si="1"/>
        <v>132.64098106195098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146450.77000000002</v>
      </c>
      <c r="E177" s="104">
        <f t="shared" si="32"/>
        <v>187587.85</v>
      </c>
      <c r="F177" s="93">
        <f t="shared" si="1"/>
        <v>128.08935726319498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123998.88</v>
      </c>
      <c r="E178" s="247">
        <v>149519.95000000001</v>
      </c>
      <c r="F178" s="93">
        <f t="shared" si="1"/>
        <v>120.58169396368741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22451.89</v>
      </c>
      <c r="E179" s="247">
        <v>38067.9</v>
      </c>
      <c r="F179" s="93">
        <f t="shared" si="1"/>
        <v>169.55320910622672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6937.14</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565.42999999999995</v>
      </c>
      <c r="E234" s="104">
        <f t="shared" si="40"/>
        <v>478.74</v>
      </c>
      <c r="F234" s="93">
        <f t="shared" si="1"/>
        <v>84.668305537378643</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565.42999999999995</v>
      </c>
      <c r="E236" s="247">
        <v>478.74</v>
      </c>
      <c r="F236" s="93">
        <f t="shared" si="1"/>
        <v>84.668305537378643</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734045.82</v>
      </c>
      <c r="E237" s="104">
        <f t="shared" si="41"/>
        <v>701280.78</v>
      </c>
      <c r="F237" s="93">
        <f t="shared" si="1"/>
        <v>95.536376734629471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721792.66999999993</v>
      </c>
      <c r="E238" s="104">
        <f t="shared" si="42"/>
        <v>718112.82</v>
      </c>
      <c r="F238" s="93">
        <f t="shared" si="1"/>
        <v>99.490179084251437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721792.66999999993</v>
      </c>
      <c r="E239" s="104">
        <f t="shared" si="43"/>
        <v>718112.82</v>
      </c>
      <c r="F239" s="93">
        <f t="shared" si="1"/>
        <v>99.490179084251437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700474.07</v>
      </c>
      <c r="E240" s="247">
        <v>696794.22</v>
      </c>
      <c r="F240" s="93">
        <f t="shared" si="1"/>
        <v>99.474662923639698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21318.6</v>
      </c>
      <c r="E241" s="247">
        <v>21318.6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12253.149999999998</v>
      </c>
      <c r="E245" s="104">
        <f t="shared" si="45"/>
        <v>-21849.599999999999</v>
      </c>
      <c r="F245" s="93">
        <f t="shared" si="1"/>
        <v>-178.31822837392838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19083.78</v>
      </c>
      <c r="E246" s="104">
        <f t="shared" si="46"/>
        <v>26829.75</v>
      </c>
      <c r="F246" s="93">
        <f t="shared" si="1"/>
        <v>140.58928577042911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19083.78</v>
      </c>
      <c r="E248" s="247">
        <v>26829.75</v>
      </c>
      <c r="F248" s="93">
        <f t="shared" si="1"/>
        <v>140.58928577042911</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6830.63</v>
      </c>
      <c r="E250" s="104">
        <f t="shared" si="47"/>
        <v>48679.35</v>
      </c>
      <c r="F250" s="93">
        <f t="shared" si="1"/>
        <v>712.66266801158895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6830.63</v>
      </c>
      <c r="E251" s="247">
        <v>48679.35</v>
      </c>
      <c r="F251" s="93">
        <f t="shared" si="1"/>
        <v>712.66266801158895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5017.5600000000004</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611841.61</v>
      </c>
      <c r="E259" s="104">
        <f t="shared" si="49"/>
        <v>611841.61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611841.61</v>
      </c>
      <c r="E260" s="248">
        <v>611841.61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2" t="s">
        <v>1293</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30767.46</v>
      </c>
      <c r="E264" s="247">
        <v>23862.82</v>
      </c>
      <c r="F264" s="93">
        <f t="shared" si="50"/>
        <v>77.558628499070124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3794.15</v>
      </c>
      <c r="E268" s="247">
        <v>6212.91</v>
      </c>
      <c r="F268" s="93">
        <f t="shared" si="50"/>
        <v>163.74971996362822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30767.46</v>
      </c>
      <c r="E286" s="247">
        <v>18845.259999999998</v>
      </c>
      <c r="F286" s="93">
        <f t="shared" si="50"/>
        <v>61.250619973179454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146450.76999999999</v>
      </c>
      <c r="E288" s="247">
        <v>187587.85</v>
      </c>
      <c r="F288" s="93">
        <f t="shared" si="50"/>
        <v>128.08935726319501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6937.14</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4" workbookViewId="0">
      <selection activeCell="D127" sqref="D12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7" t="s">
        <v>48</v>
      </c>
      <c r="B1" s="299" t="s">
        <v>49</v>
      </c>
      <c r="C1" s="297" t="s">
        <v>34</v>
      </c>
      <c r="D1" s="300" t="s">
        <v>35</v>
      </c>
      <c r="E1" s="298" t="s">
        <v>50</v>
      </c>
      <c r="F1" s="301" t="s">
        <v>39</v>
      </c>
    </row>
    <row r="2" spans="1:25" ht="50.1" customHeight="1" x14ac:dyDescent="0.3">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5">
      <c r="A3" s="274" t="s">
        <v>2536</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1767715.9100000001</v>
      </c>
      <c r="E114" s="81">
        <f t="shared" si="22"/>
        <v>1998741.23</v>
      </c>
      <c r="F114" s="63">
        <f t="shared" si="1"/>
        <v>113.06914299368384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1672160.1</v>
      </c>
      <c r="E115" s="81">
        <f t="shared" si="23"/>
        <v>1843323.65</v>
      </c>
      <c r="F115" s="63">
        <f t="shared" si="1"/>
        <v>110.2360742849922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1672160.1</v>
      </c>
      <c r="E117" s="249">
        <v>1843323.65</v>
      </c>
      <c r="F117" s="63">
        <f t="shared" si="1"/>
        <v>110.2360742849922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95555.81</v>
      </c>
      <c r="E126" s="249">
        <v>155417.57999999999</v>
      </c>
      <c r="F126" s="63">
        <f t="shared" si="1"/>
        <v>162.645871559249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1767715.9100000001</v>
      </c>
      <c r="E141" s="106">
        <f t="shared" si="28"/>
        <v>1998741.23</v>
      </c>
      <c r="F141" s="82">
        <f t="shared" si="1"/>
        <v>113.06914299368384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election activeCell="D45" sqref="D45:E48"/>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7" t="s">
        <v>48</v>
      </c>
      <c r="B1" s="299" t="s">
        <v>49</v>
      </c>
      <c r="C1" s="297" t="s">
        <v>34</v>
      </c>
      <c r="D1" s="300" t="s">
        <v>35</v>
      </c>
      <c r="E1" s="298" t="s">
        <v>50</v>
      </c>
      <c r="F1" s="301" t="s">
        <v>39</v>
      </c>
    </row>
    <row r="2" spans="1:25" ht="50.1" customHeight="1" x14ac:dyDescent="0.25">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5">
      <c r="A3" s="274" t="s">
        <v>1945</v>
      </c>
      <c r="B3" s="275" t="s">
        <v>41</v>
      </c>
      <c r="C3" s="276" t="s">
        <v>42</v>
      </c>
      <c r="D3" s="275" t="s">
        <v>2789</v>
      </c>
      <c r="E3" s="277"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v>0</v>
      </c>
      <c r="E8" s="249">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0</v>
      </c>
      <c r="E9" s="249">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v>0</v>
      </c>
      <c r="E10" s="249">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v>0</v>
      </c>
      <c r="E11" s="249">
        <v>0</v>
      </c>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v>0</v>
      </c>
      <c r="E12" s="249">
        <v>0</v>
      </c>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v>0</v>
      </c>
      <c r="E13" s="249">
        <v>0</v>
      </c>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v>0</v>
      </c>
      <c r="E15" s="249">
        <v>0</v>
      </c>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v>0</v>
      </c>
      <c r="E16" s="249">
        <v>0</v>
      </c>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v>0</v>
      </c>
      <c r="E17" s="249">
        <v>0</v>
      </c>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v>0</v>
      </c>
      <c r="E18" s="249">
        <v>0</v>
      </c>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v>0</v>
      </c>
      <c r="E19" s="249">
        <v>0</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v>0</v>
      </c>
      <c r="E20" s="249">
        <v>0</v>
      </c>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v>0</v>
      </c>
      <c r="E21" s="249">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0</v>
      </c>
      <c r="E24" s="249">
        <v>0</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0</v>
      </c>
      <c r="E25" s="249">
        <v>0</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v>0</v>
      </c>
      <c r="E26" s="249">
        <v>0</v>
      </c>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v>0</v>
      </c>
      <c r="E27" s="249">
        <v>0</v>
      </c>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v>0</v>
      </c>
      <c r="E28" s="249">
        <v>0</v>
      </c>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v>0</v>
      </c>
      <c r="E29" s="249">
        <v>0</v>
      </c>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v>0</v>
      </c>
      <c r="E31" s="249">
        <v>0</v>
      </c>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v>0</v>
      </c>
      <c r="E32" s="249">
        <v>0</v>
      </c>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v>0</v>
      </c>
      <c r="E33" s="249">
        <v>0</v>
      </c>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v>0</v>
      </c>
      <c r="E34" s="249">
        <v>0</v>
      </c>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v>0</v>
      </c>
      <c r="E35" s="249">
        <v>0</v>
      </c>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v>0</v>
      </c>
      <c r="E36" s="249">
        <v>0</v>
      </c>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v>0</v>
      </c>
      <c r="E37" s="249">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v>0</v>
      </c>
      <c r="E40" s="249">
        <v>0</v>
      </c>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v>0</v>
      </c>
      <c r="E41" s="249">
        <v>0</v>
      </c>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v>0</v>
      </c>
      <c r="E42" s="249">
        <v>0</v>
      </c>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v>0</v>
      </c>
      <c r="E43" s="249">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v>0</v>
      </c>
      <c r="E45" s="249">
        <v>0</v>
      </c>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v>0</v>
      </c>
      <c r="E46" s="249">
        <v>0</v>
      </c>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v>0</v>
      </c>
      <c r="E47" s="249">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0">
        <v>0</v>
      </c>
      <c r="E48" s="250">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25" sqref="D25"/>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7" t="s">
        <v>48</v>
      </c>
      <c r="B1" s="299" t="s">
        <v>49</v>
      </c>
      <c r="C1" s="297" t="s">
        <v>34</v>
      </c>
      <c r="D1" s="300" t="s">
        <v>35</v>
      </c>
      <c r="E1" s="298" t="s">
        <v>50</v>
      </c>
      <c r="F1" s="301" t="s">
        <v>39</v>
      </c>
    </row>
    <row r="2" spans="1:24" ht="50.1" customHeight="1" x14ac:dyDescent="0.25">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5">
      <c r="A3" s="274" t="s">
        <v>1945</v>
      </c>
      <c r="B3" s="275" t="s">
        <v>41</v>
      </c>
      <c r="C3" s="276" t="s">
        <v>42</v>
      </c>
      <c r="D3" s="277" t="s">
        <v>2860</v>
      </c>
      <c r="E3" s="239"/>
      <c r="F3" s="239"/>
      <c r="G3" s="239"/>
      <c r="H3" s="239"/>
      <c r="I3" s="239"/>
      <c r="J3" s="239"/>
      <c r="K3" s="239"/>
      <c r="L3" s="239"/>
      <c r="M3" s="239"/>
      <c r="N3" s="239"/>
      <c r="O3" s="239"/>
      <c r="P3" s="239"/>
      <c r="Q3" s="239"/>
      <c r="R3" s="239"/>
      <c r="S3" s="239"/>
      <c r="T3" s="239"/>
      <c r="U3" s="239"/>
    </row>
    <row r="4" spans="1:24" s="241" customFormat="1" ht="12" x14ac:dyDescent="0.25">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1">
        <v>147016.20000000001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2040245.1199999996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2">
        <v>0</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2015424.9799999997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2">
        <v>1689198.88</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2">
        <v>290050.65999999997</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2">
        <v>0</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2">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2">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2">
        <v>19560.53</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2">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2">
        <v>16614.91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2">
        <v>24820.14</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2">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2">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2">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2">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2">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1992736.3299999998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2">
        <v>565.42999999999995</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1974287.9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2">
        <v>1663677.81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2">
        <v>274434.65000000002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2">
        <v>0</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2">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2">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2">
        <v>19560.53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2">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2">
        <v>16614.91</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2">
        <v>17883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2">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2">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2">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2">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2">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194524.99</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2">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2">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2">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2">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2">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2">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2">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2">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2">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2">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2">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2">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2">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2">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2">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2">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2">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2">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2">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2">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2">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2">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2">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2">
        <v>0</v>
      </c>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2">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2">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2">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2">
        <v>0</v>
      </c>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2">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2">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2">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2">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2">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2">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2">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2">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2">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2">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2">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2">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2">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2">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2">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2">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2">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194524.99000000002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2">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2">
        <v>187587.85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2">
        <v>6937.14</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3">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7" t="s">
        <v>2859</v>
      </c>
      <c r="B1" s="362"/>
      <c r="C1" s="362"/>
      <c r="D1" s="362"/>
      <c r="E1" s="71" t="s">
        <v>3001</v>
      </c>
      <c r="F1" s="71"/>
      <c r="G1" s="71"/>
      <c r="H1" s="71"/>
      <c r="I1" s="71"/>
      <c r="J1" s="71"/>
      <c r="K1" s="71"/>
      <c r="L1" s="71"/>
      <c r="M1" s="71"/>
      <c r="N1" s="71"/>
      <c r="O1" s="71"/>
      <c r="P1" s="71"/>
    </row>
    <row r="2" spans="1:16" ht="37.5" customHeight="1" x14ac:dyDescent="0.25">
      <c r="A2" s="367" t="s">
        <v>3002</v>
      </c>
      <c r="B2" s="362"/>
      <c r="C2" s="362"/>
      <c r="D2" s="362"/>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9064</v>
      </c>
      <c r="P3" s="71"/>
    </row>
    <row r="4" spans="1:16" ht="19.5" customHeight="1" x14ac:dyDescent="0.25">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1" t="s">
        <v>3019</v>
      </c>
      <c r="B14" s="365"/>
      <c r="C14" s="366"/>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6">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5" t="s">
        <v>3024</v>
      </c>
      <c r="D19" s="123"/>
      <c r="E19" s="71">
        <f>MAX(H19:L19)</f>
        <v>0</v>
      </c>
      <c r="F19" s="71">
        <v>0</v>
      </c>
      <c r="H19" s="307">
        <f>IF(AND(H3=12,ABS(BILANCA!E176-BILANCA!E234-OBVEZE!D42)&gt;0.001),1,0)</f>
        <v>0</v>
      </c>
      <c r="I19" s="71"/>
      <c r="J19" s="71"/>
      <c r="K19" s="71"/>
      <c r="L19" s="71"/>
      <c r="M19" s="71"/>
      <c r="N19" s="71"/>
      <c r="O19" s="71"/>
      <c r="P19" s="71"/>
    </row>
    <row r="20" spans="1:16" ht="19.5" customHeight="1" x14ac:dyDescent="0.25">
      <c r="A20" s="364" t="s">
        <v>3025</v>
      </c>
      <c r="B20" s="365"/>
      <c r="C20" s="366"/>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5"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5"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5"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5"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5"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5"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6">
        <v>258</v>
      </c>
      <c r="B274" s="134" t="str">
        <f>IF(E274=1,"Pogreška",IF(F274=1,"Provjera","O.K."))</f>
        <v>O.K.</v>
      </c>
      <c r="C274" s="305"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6">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4" t="s">
        <v>32</v>
      </c>
      <c r="B277" s="365"/>
      <c r="C277" s="366"/>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5"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4" t="s">
        <v>37</v>
      </c>
      <c r="B311" s="365"/>
      <c r="C311" s="366"/>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5"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4" t="s">
        <v>36</v>
      </c>
      <c r="B314" s="365"/>
      <c r="C314" s="366"/>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4" t="s">
        <v>3316</v>
      </c>
      <c r="B316" s="365"/>
      <c r="C316" s="366"/>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3318</v>
      </c>
      <c r="B1" s="381"/>
      <c r="C1" s="381"/>
    </row>
    <row r="2" spans="1:17" ht="33" customHeight="1" x14ac:dyDescent="0.25">
      <c r="A2" s="382" t="s">
        <v>3319</v>
      </c>
      <c r="B2" s="383"/>
      <c r="C2" s="375"/>
      <c r="D2" s="4"/>
      <c r="E2" s="4"/>
      <c r="F2" s="4"/>
      <c r="G2" s="4"/>
      <c r="H2" s="4"/>
      <c r="I2" s="4"/>
      <c r="J2" s="4"/>
      <c r="K2" s="4"/>
      <c r="L2" s="4"/>
      <c r="M2" s="4"/>
      <c r="N2" s="4"/>
      <c r="O2" s="4"/>
      <c r="P2" s="4"/>
      <c r="Q2" s="4"/>
    </row>
    <row r="3" spans="1:17" ht="18.75" customHeight="1" x14ac:dyDescent="0.25">
      <c r="A3" s="302" t="s">
        <v>3320</v>
      </c>
      <c r="B3" s="384" t="s">
        <v>3321</v>
      </c>
      <c r="C3" s="375"/>
      <c r="D3" s="4"/>
      <c r="E3" s="4"/>
      <c r="F3" s="4"/>
      <c r="G3" s="4"/>
      <c r="H3" s="4"/>
      <c r="I3" s="4"/>
      <c r="J3" s="4"/>
      <c r="K3" s="4"/>
      <c r="L3" s="4"/>
      <c r="M3" s="4"/>
      <c r="N3" s="4"/>
      <c r="O3" s="4"/>
      <c r="P3" s="4"/>
      <c r="Q3" s="4"/>
    </row>
    <row r="4" spans="1:17" ht="37.5" hidden="1" customHeight="1" x14ac:dyDescent="0.25">
      <c r="A4" s="303" t="s">
        <v>3322</v>
      </c>
      <c r="B4" s="374" t="s">
        <v>3323</v>
      </c>
      <c r="C4" s="375"/>
      <c r="D4" s="4"/>
      <c r="E4" s="4"/>
      <c r="F4" s="4"/>
      <c r="G4" s="4"/>
      <c r="H4" s="4"/>
      <c r="I4" s="4"/>
      <c r="J4" s="4"/>
      <c r="K4" s="4"/>
      <c r="L4" s="4"/>
      <c r="M4" s="4"/>
      <c r="N4" s="4"/>
      <c r="O4" s="4"/>
      <c r="P4" s="4"/>
      <c r="Q4" s="4"/>
    </row>
    <row r="5" spans="1:17" ht="48" hidden="1" customHeight="1" x14ac:dyDescent="0.25">
      <c r="A5" s="303" t="s">
        <v>3322</v>
      </c>
      <c r="B5" s="374" t="s">
        <v>3324</v>
      </c>
      <c r="C5" s="375"/>
      <c r="D5" s="4"/>
      <c r="E5" s="4"/>
      <c r="F5" s="4"/>
      <c r="G5" s="4"/>
      <c r="H5" s="4"/>
      <c r="I5" s="4"/>
      <c r="J5" s="4"/>
      <c r="K5" s="4"/>
      <c r="L5" s="4"/>
      <c r="M5" s="4"/>
      <c r="N5" s="4"/>
      <c r="O5" s="4"/>
      <c r="P5" s="4"/>
      <c r="Q5" s="4"/>
    </row>
    <row r="6" spans="1:17" ht="59.25" hidden="1" customHeight="1" x14ac:dyDescent="0.25">
      <c r="A6" s="303" t="s">
        <v>3322</v>
      </c>
      <c r="B6" s="374" t="s">
        <v>3325</v>
      </c>
      <c r="C6" s="375"/>
      <c r="D6" s="4"/>
      <c r="E6" s="4"/>
      <c r="F6" s="4"/>
      <c r="G6" s="4"/>
      <c r="H6" s="4"/>
      <c r="I6" s="4"/>
      <c r="J6" s="4"/>
      <c r="K6" s="4"/>
      <c r="L6" s="4"/>
      <c r="M6" s="4"/>
      <c r="N6" s="4"/>
      <c r="O6" s="4"/>
      <c r="P6" s="4"/>
      <c r="Q6" s="4"/>
    </row>
    <row r="7" spans="1:17" ht="48" hidden="1" customHeight="1" x14ac:dyDescent="0.25">
      <c r="A7" s="303" t="s">
        <v>3326</v>
      </c>
      <c r="B7" s="374" t="s">
        <v>3327</v>
      </c>
      <c r="C7" s="375"/>
      <c r="D7" s="4"/>
      <c r="E7" s="4"/>
      <c r="F7" s="4"/>
      <c r="G7" s="4"/>
      <c r="H7" s="4"/>
      <c r="I7" s="4"/>
      <c r="J7" s="4"/>
      <c r="K7" s="4"/>
      <c r="L7" s="4"/>
      <c r="M7" s="4"/>
      <c r="N7" s="4"/>
      <c r="O7" s="4"/>
      <c r="P7" s="4"/>
      <c r="Q7" s="4"/>
    </row>
    <row r="8" spans="1:17" ht="41.25" hidden="1" customHeight="1" x14ac:dyDescent="0.25">
      <c r="A8" s="303" t="s">
        <v>3328</v>
      </c>
      <c r="B8" s="374" t="s">
        <v>3329</v>
      </c>
      <c r="C8" s="375"/>
      <c r="D8" s="4"/>
      <c r="E8" s="4"/>
      <c r="F8" s="4"/>
      <c r="G8" s="4"/>
      <c r="H8" s="4"/>
      <c r="I8" s="4"/>
      <c r="J8" s="4"/>
      <c r="K8" s="4"/>
      <c r="L8" s="4"/>
      <c r="M8" s="4"/>
      <c r="N8" s="4"/>
      <c r="O8" s="4"/>
      <c r="P8" s="4"/>
      <c r="Q8" s="4"/>
    </row>
    <row r="9" spans="1:17" ht="59.25" hidden="1" customHeight="1" x14ac:dyDescent="0.25">
      <c r="A9" s="303" t="s">
        <v>3330</v>
      </c>
      <c r="B9" s="374" t="s">
        <v>3331</v>
      </c>
      <c r="C9" s="375"/>
      <c r="D9" s="4"/>
      <c r="E9" s="4"/>
      <c r="F9" s="4"/>
      <c r="G9" s="4"/>
      <c r="H9" s="4"/>
      <c r="I9" s="4"/>
      <c r="J9" s="4"/>
      <c r="K9" s="4"/>
      <c r="L9" s="4"/>
      <c r="M9" s="4"/>
      <c r="N9" s="4"/>
      <c r="O9" s="4"/>
      <c r="P9" s="4"/>
      <c r="Q9" s="4"/>
    </row>
    <row r="10" spans="1:17" ht="61.5" hidden="1" customHeight="1" x14ac:dyDescent="0.25">
      <c r="A10" s="303" t="s">
        <v>3330</v>
      </c>
      <c r="B10" s="374" t="s">
        <v>3332</v>
      </c>
      <c r="C10" s="375"/>
      <c r="D10" s="4"/>
      <c r="E10" s="4"/>
      <c r="F10" s="4"/>
      <c r="G10" s="4"/>
      <c r="H10" s="4"/>
      <c r="I10" s="4"/>
      <c r="J10" s="4"/>
      <c r="K10" s="4"/>
      <c r="L10" s="4"/>
      <c r="M10" s="4"/>
      <c r="N10" s="4"/>
      <c r="O10" s="4"/>
      <c r="P10" s="4"/>
      <c r="Q10" s="4"/>
    </row>
    <row r="11" spans="1:17" ht="43.5" hidden="1" customHeight="1" x14ac:dyDescent="0.25">
      <c r="A11" s="303" t="s">
        <v>3330</v>
      </c>
      <c r="B11" s="374" t="s">
        <v>3333</v>
      </c>
      <c r="C11" s="375"/>
      <c r="D11" s="4"/>
      <c r="E11" s="4"/>
      <c r="F11" s="4"/>
      <c r="G11" s="4"/>
      <c r="H11" s="4"/>
      <c r="I11" s="4"/>
      <c r="J11" s="4"/>
      <c r="K11" s="4"/>
      <c r="L11" s="4"/>
      <c r="M11" s="4"/>
      <c r="N11" s="4"/>
      <c r="O11" s="4"/>
      <c r="P11" s="4"/>
      <c r="Q11" s="4"/>
    </row>
    <row r="12" spans="1:17" ht="27.75" hidden="1" customHeight="1" x14ac:dyDescent="0.25">
      <c r="A12" s="303" t="s">
        <v>3334</v>
      </c>
      <c r="B12" s="374" t="s">
        <v>3335</v>
      </c>
      <c r="C12" s="375"/>
      <c r="D12" s="4"/>
      <c r="E12" s="4"/>
      <c r="F12" s="4"/>
      <c r="G12" s="4"/>
      <c r="H12" s="4"/>
      <c r="I12" s="4"/>
      <c r="J12" s="4"/>
      <c r="K12" s="4"/>
      <c r="L12" s="4"/>
      <c r="M12" s="4"/>
      <c r="N12" s="4"/>
      <c r="O12" s="4"/>
      <c r="P12" s="4"/>
      <c r="Q12" s="4"/>
    </row>
    <row r="13" spans="1:17" ht="27.75" hidden="1" customHeight="1" x14ac:dyDescent="0.25">
      <c r="A13" s="303" t="s">
        <v>3336</v>
      </c>
      <c r="B13" s="374" t="s">
        <v>3337</v>
      </c>
      <c r="C13" s="375"/>
      <c r="D13" s="4"/>
      <c r="E13" s="4"/>
      <c r="F13" s="4"/>
      <c r="G13" s="4"/>
      <c r="H13" s="4"/>
      <c r="I13" s="4"/>
      <c r="J13" s="4"/>
      <c r="K13" s="4"/>
      <c r="L13" s="4"/>
      <c r="M13" s="4"/>
      <c r="N13" s="4"/>
      <c r="O13" s="4"/>
      <c r="P13" s="4"/>
      <c r="Q13" s="4"/>
    </row>
    <row r="14" spans="1:17" ht="45.75" hidden="1" customHeight="1" x14ac:dyDescent="0.25">
      <c r="A14" s="303" t="s">
        <v>3338</v>
      </c>
      <c r="B14" s="374" t="s">
        <v>3339</v>
      </c>
      <c r="C14" s="375"/>
      <c r="D14" s="4"/>
      <c r="E14" s="4"/>
      <c r="F14" s="4"/>
      <c r="G14" s="4"/>
      <c r="H14" s="4"/>
      <c r="I14" s="4"/>
      <c r="J14" s="4"/>
      <c r="K14" s="4"/>
      <c r="L14" s="4"/>
      <c r="M14" s="4"/>
      <c r="N14" s="4"/>
      <c r="O14" s="4"/>
      <c r="P14" s="4"/>
      <c r="Q14" s="4"/>
    </row>
    <row r="15" spans="1:17" ht="45.75" hidden="1" customHeight="1" x14ac:dyDescent="0.25">
      <c r="A15" s="303" t="s">
        <v>3340</v>
      </c>
      <c r="B15" s="374" t="s">
        <v>3341</v>
      </c>
      <c r="C15" s="375"/>
      <c r="D15" s="4"/>
      <c r="E15" s="4"/>
      <c r="F15" s="4"/>
      <c r="G15" s="4"/>
      <c r="H15" s="4"/>
      <c r="I15" s="4"/>
      <c r="J15" s="4"/>
      <c r="K15" s="4"/>
      <c r="L15" s="4"/>
      <c r="M15" s="4"/>
      <c r="N15" s="4"/>
      <c r="O15" s="4"/>
      <c r="P15" s="4"/>
      <c r="Q15" s="4"/>
    </row>
    <row r="16" spans="1:17" ht="51" hidden="1" customHeight="1" x14ac:dyDescent="0.25">
      <c r="A16" s="303" t="s">
        <v>3342</v>
      </c>
      <c r="B16" s="374" t="s">
        <v>3343</v>
      </c>
      <c r="C16" s="375"/>
      <c r="D16" s="4"/>
      <c r="E16" s="4"/>
      <c r="F16" s="4"/>
      <c r="G16" s="4"/>
      <c r="H16" s="4"/>
      <c r="I16" s="4"/>
      <c r="J16" s="4"/>
      <c r="K16" s="4"/>
      <c r="L16" s="4"/>
      <c r="M16" s="4"/>
      <c r="N16" s="4"/>
      <c r="O16" s="4"/>
      <c r="P16" s="4"/>
      <c r="Q16" s="4"/>
    </row>
    <row r="17" spans="1:17" ht="27.75" hidden="1" customHeight="1" x14ac:dyDescent="0.25">
      <c r="A17" s="303" t="s">
        <v>3344</v>
      </c>
      <c r="B17" s="374" t="s">
        <v>3345</v>
      </c>
      <c r="C17" s="375"/>
      <c r="D17" s="4"/>
      <c r="E17" s="4"/>
      <c r="F17" s="4"/>
      <c r="G17" s="4"/>
      <c r="H17" s="4"/>
      <c r="I17" s="4"/>
      <c r="J17" s="4"/>
      <c r="K17" s="4"/>
      <c r="L17" s="4"/>
      <c r="M17" s="4"/>
      <c r="N17" s="4"/>
      <c r="O17" s="4"/>
      <c r="P17" s="4"/>
      <c r="Q17" s="4"/>
    </row>
    <row r="18" spans="1:17" ht="27.75" hidden="1" customHeight="1" x14ac:dyDescent="0.25">
      <c r="A18" s="303" t="s">
        <v>3346</v>
      </c>
      <c r="B18" s="374" t="s">
        <v>3347</v>
      </c>
      <c r="C18" s="375"/>
      <c r="D18" s="4"/>
      <c r="E18" s="4"/>
      <c r="F18" s="4"/>
      <c r="G18" s="4"/>
      <c r="H18" s="4"/>
      <c r="I18" s="4"/>
      <c r="J18" s="4"/>
      <c r="K18" s="4"/>
      <c r="L18" s="4"/>
      <c r="M18" s="4"/>
      <c r="N18" s="4"/>
      <c r="O18" s="4"/>
      <c r="P18" s="4"/>
      <c r="Q18" s="4"/>
    </row>
    <row r="19" spans="1:17" ht="45" hidden="1" customHeight="1" x14ac:dyDescent="0.25">
      <c r="A19" s="303" t="s">
        <v>3346</v>
      </c>
      <c r="B19" s="374" t="s">
        <v>3348</v>
      </c>
      <c r="C19" s="375"/>
      <c r="D19" s="4"/>
      <c r="E19" s="4"/>
      <c r="F19" s="4"/>
      <c r="G19" s="4"/>
      <c r="H19" s="4"/>
      <c r="I19" s="4"/>
      <c r="J19" s="4"/>
      <c r="K19" s="4"/>
      <c r="L19" s="4"/>
      <c r="M19" s="4"/>
      <c r="N19" s="4"/>
      <c r="O19" s="4"/>
      <c r="P19" s="4"/>
      <c r="Q19" s="4"/>
    </row>
    <row r="20" spans="1:17" ht="45" hidden="1" customHeight="1" x14ac:dyDescent="0.25">
      <c r="A20" s="303" t="s">
        <v>3349</v>
      </c>
      <c r="B20" s="374" t="s">
        <v>3350</v>
      </c>
      <c r="C20" s="375"/>
      <c r="D20" s="4"/>
      <c r="E20" s="4"/>
      <c r="F20" s="4"/>
      <c r="G20" s="4"/>
      <c r="H20" s="4"/>
      <c r="I20" s="4"/>
      <c r="J20" s="4"/>
      <c r="K20" s="4"/>
      <c r="L20" s="4"/>
      <c r="M20" s="4"/>
      <c r="N20" s="4"/>
      <c r="O20" s="4"/>
      <c r="P20" s="4"/>
      <c r="Q20" s="4"/>
    </row>
    <row r="21" spans="1:17" ht="30" hidden="1" customHeight="1" x14ac:dyDescent="0.25">
      <c r="A21" s="303" t="s">
        <v>3351</v>
      </c>
      <c r="B21" s="374" t="s">
        <v>3352</v>
      </c>
      <c r="C21" s="375"/>
      <c r="D21" s="4"/>
      <c r="E21" s="4"/>
      <c r="F21" s="4"/>
      <c r="G21" s="4"/>
      <c r="H21" s="4"/>
      <c r="I21" s="4"/>
      <c r="J21" s="4"/>
      <c r="K21" s="4"/>
      <c r="L21" s="4"/>
      <c r="M21" s="4"/>
      <c r="N21" s="4"/>
      <c r="O21" s="4"/>
      <c r="P21" s="4"/>
      <c r="Q21" s="4"/>
    </row>
    <row r="22" spans="1:17" ht="30" hidden="1" customHeight="1" x14ac:dyDescent="0.25">
      <c r="A22" s="303" t="s">
        <v>3353</v>
      </c>
      <c r="B22" s="374" t="s">
        <v>3354</v>
      </c>
      <c r="C22" s="375"/>
      <c r="D22" s="4"/>
      <c r="E22" s="4"/>
      <c r="F22" s="4"/>
      <c r="G22" s="4"/>
      <c r="H22" s="4"/>
      <c r="I22" s="4"/>
      <c r="J22" s="4"/>
      <c r="K22" s="4"/>
      <c r="L22" s="4"/>
      <c r="M22" s="4"/>
      <c r="N22" s="4"/>
      <c r="O22" s="4"/>
      <c r="P22" s="4"/>
      <c r="Q22" s="4"/>
    </row>
    <row r="23" spans="1:17" ht="30" hidden="1" customHeight="1" x14ac:dyDescent="0.25">
      <c r="A23" s="303" t="s">
        <v>3355</v>
      </c>
      <c r="B23" s="374" t="s">
        <v>3356</v>
      </c>
      <c r="C23" s="375"/>
      <c r="D23" s="4"/>
      <c r="E23" s="4"/>
      <c r="F23" s="4"/>
      <c r="G23" s="4"/>
      <c r="H23" s="4"/>
      <c r="I23" s="4"/>
      <c r="J23" s="4"/>
      <c r="K23" s="4"/>
      <c r="L23" s="4"/>
      <c r="M23" s="4"/>
      <c r="N23" s="4"/>
      <c r="O23" s="4"/>
      <c r="P23" s="4"/>
      <c r="Q23" s="4"/>
    </row>
    <row r="24" spans="1:17" ht="30" hidden="1" customHeight="1" x14ac:dyDescent="0.25">
      <c r="A24" s="303" t="s">
        <v>3357</v>
      </c>
      <c r="B24" s="374" t="s">
        <v>3358</v>
      </c>
      <c r="C24" s="375"/>
      <c r="D24" s="4"/>
      <c r="E24" s="4"/>
      <c r="F24" s="4"/>
      <c r="G24" s="4"/>
      <c r="H24" s="4"/>
      <c r="I24" s="4"/>
      <c r="J24" s="4"/>
      <c r="K24" s="4"/>
      <c r="L24" s="4"/>
      <c r="M24" s="4"/>
      <c r="N24" s="4"/>
      <c r="O24" s="4"/>
      <c r="P24" s="4"/>
      <c r="Q24" s="4"/>
    </row>
    <row r="25" spans="1:17" ht="30" hidden="1" customHeight="1" x14ac:dyDescent="0.25">
      <c r="A25" s="303" t="s">
        <v>3359</v>
      </c>
      <c r="B25" s="374" t="s">
        <v>3360</v>
      </c>
      <c r="C25" s="375"/>
      <c r="D25" s="4"/>
      <c r="E25" s="4"/>
      <c r="F25" s="4"/>
      <c r="G25" s="4"/>
      <c r="H25" s="4"/>
      <c r="I25" s="4"/>
      <c r="J25" s="4"/>
      <c r="K25" s="4"/>
      <c r="L25" s="4"/>
      <c r="M25" s="4"/>
      <c r="N25" s="4"/>
      <c r="O25" s="4"/>
      <c r="P25" s="4"/>
      <c r="Q25" s="4"/>
    </row>
    <row r="26" spans="1:17" ht="30" hidden="1" customHeight="1" x14ac:dyDescent="0.25">
      <c r="A26" s="303" t="s">
        <v>3361</v>
      </c>
      <c r="B26" s="374" t="s">
        <v>3362</v>
      </c>
      <c r="C26" s="375"/>
      <c r="D26" s="4"/>
      <c r="E26" s="4"/>
      <c r="F26" s="4"/>
      <c r="G26" s="4"/>
      <c r="H26" s="4"/>
      <c r="I26" s="4"/>
      <c r="J26" s="4"/>
      <c r="K26" s="4"/>
      <c r="L26" s="4"/>
      <c r="M26" s="4"/>
      <c r="N26" s="4"/>
      <c r="O26" s="4"/>
      <c r="P26" s="4"/>
      <c r="Q26" s="4"/>
    </row>
    <row r="27" spans="1:17" ht="70.5" hidden="1" customHeight="1" x14ac:dyDescent="0.25">
      <c r="A27" s="303" t="s">
        <v>3363</v>
      </c>
      <c r="B27" s="374" t="s">
        <v>3364</v>
      </c>
      <c r="C27" s="375"/>
      <c r="D27" s="4"/>
      <c r="E27" s="4"/>
      <c r="F27" s="4"/>
      <c r="G27" s="4"/>
      <c r="H27" s="4"/>
      <c r="I27" s="4"/>
      <c r="J27" s="4"/>
      <c r="K27" s="4"/>
      <c r="L27" s="4"/>
      <c r="M27" s="4"/>
      <c r="N27" s="4"/>
      <c r="O27" s="4"/>
      <c r="P27" s="4"/>
      <c r="Q27" s="4"/>
    </row>
    <row r="28" spans="1:17" ht="48" hidden="1" customHeight="1" x14ac:dyDescent="0.25">
      <c r="A28" s="303" t="s">
        <v>3365</v>
      </c>
      <c r="B28" s="374" t="s">
        <v>3366</v>
      </c>
      <c r="C28" s="375"/>
      <c r="D28" s="4"/>
      <c r="E28" s="4"/>
      <c r="F28" s="4"/>
      <c r="G28" s="4"/>
      <c r="H28" s="4"/>
      <c r="I28" s="4"/>
      <c r="J28" s="4"/>
      <c r="K28" s="4"/>
      <c r="L28" s="4"/>
      <c r="M28" s="4"/>
      <c r="N28" s="4"/>
      <c r="O28" s="4"/>
      <c r="P28" s="4"/>
      <c r="Q28" s="4"/>
    </row>
    <row r="29" spans="1:17" ht="100.5" hidden="1" customHeight="1" x14ac:dyDescent="0.25">
      <c r="A29" s="303" t="s">
        <v>3367</v>
      </c>
      <c r="B29" s="374" t="s">
        <v>3368</v>
      </c>
      <c r="C29" s="375"/>
      <c r="D29" s="4"/>
      <c r="E29" s="4"/>
      <c r="F29" s="4"/>
      <c r="G29" s="4"/>
      <c r="H29" s="4"/>
      <c r="I29" s="4"/>
      <c r="J29" s="4"/>
      <c r="K29" s="4"/>
      <c r="L29" s="4"/>
      <c r="M29" s="4"/>
      <c r="N29" s="4"/>
      <c r="O29" s="4"/>
      <c r="P29" s="4"/>
      <c r="Q29" s="4"/>
    </row>
    <row r="30" spans="1:17" ht="45" hidden="1" customHeight="1" x14ac:dyDescent="0.25">
      <c r="A30" s="303" t="s">
        <v>3369</v>
      </c>
      <c r="B30" s="374" t="s">
        <v>3370</v>
      </c>
      <c r="C30" s="375"/>
      <c r="D30" s="4"/>
      <c r="E30" s="4"/>
      <c r="F30" s="4"/>
      <c r="G30" s="4"/>
      <c r="H30" s="4"/>
      <c r="I30" s="4"/>
      <c r="J30" s="4"/>
      <c r="K30" s="4"/>
      <c r="L30" s="4"/>
      <c r="M30" s="4"/>
      <c r="N30" s="4"/>
      <c r="O30" s="4"/>
      <c r="P30" s="4"/>
      <c r="Q30" s="4"/>
    </row>
    <row r="31" spans="1:17" ht="45" hidden="1" customHeight="1" x14ac:dyDescent="0.25">
      <c r="A31" s="303" t="s">
        <v>3371</v>
      </c>
      <c r="B31" s="374" t="s">
        <v>3372</v>
      </c>
      <c r="C31" s="375"/>
      <c r="D31" s="4"/>
      <c r="E31" s="4"/>
      <c r="F31" s="4"/>
      <c r="G31" s="4"/>
      <c r="H31" s="4"/>
      <c r="I31" s="4"/>
      <c r="J31" s="4"/>
      <c r="K31" s="4"/>
      <c r="L31" s="4"/>
      <c r="M31" s="4"/>
      <c r="N31" s="4"/>
      <c r="O31" s="4"/>
      <c r="P31" s="4"/>
      <c r="Q31" s="4"/>
    </row>
    <row r="32" spans="1:17" ht="45" hidden="1" customHeight="1" x14ac:dyDescent="0.25">
      <c r="A32" s="303" t="s">
        <v>3373</v>
      </c>
      <c r="B32" s="374" t="s">
        <v>3374</v>
      </c>
      <c r="C32" s="375"/>
      <c r="D32" s="4"/>
      <c r="E32" s="4"/>
      <c r="F32" s="4"/>
      <c r="G32" s="4"/>
      <c r="H32" s="4"/>
      <c r="I32" s="4"/>
      <c r="J32" s="4"/>
      <c r="K32" s="4"/>
      <c r="L32" s="4"/>
      <c r="M32" s="4"/>
      <c r="N32" s="4"/>
      <c r="O32" s="4"/>
      <c r="P32" s="4"/>
      <c r="Q32" s="4"/>
    </row>
    <row r="33" spans="1:17" ht="72" hidden="1" customHeight="1" x14ac:dyDescent="0.25">
      <c r="A33" s="303" t="s">
        <v>3375</v>
      </c>
      <c r="B33" s="374" t="s">
        <v>3376</v>
      </c>
      <c r="C33" s="375"/>
      <c r="D33" s="4"/>
      <c r="E33" s="4"/>
      <c r="F33" s="4"/>
      <c r="G33" s="4"/>
      <c r="H33" s="4"/>
      <c r="I33" s="4"/>
      <c r="J33" s="4"/>
      <c r="K33" s="4"/>
      <c r="L33" s="4"/>
      <c r="M33" s="4"/>
      <c r="N33" s="4"/>
      <c r="O33" s="4"/>
      <c r="P33" s="4"/>
      <c r="Q33" s="4"/>
    </row>
    <row r="34" spans="1:17" ht="79.5" hidden="1" customHeight="1" x14ac:dyDescent="0.25">
      <c r="A34" s="303" t="s">
        <v>3377</v>
      </c>
      <c r="B34" s="374" t="s">
        <v>3378</v>
      </c>
      <c r="C34" s="375"/>
      <c r="D34" s="4"/>
      <c r="E34" s="4"/>
      <c r="F34" s="4"/>
      <c r="G34" s="4"/>
      <c r="H34" s="4"/>
      <c r="I34" s="4"/>
      <c r="J34" s="4"/>
      <c r="K34" s="4"/>
      <c r="L34" s="4"/>
      <c r="M34" s="4"/>
      <c r="N34" s="4"/>
      <c r="O34" s="4"/>
      <c r="P34" s="4"/>
      <c r="Q34" s="4"/>
    </row>
    <row r="35" spans="1:17" ht="70.5" hidden="1" customHeight="1" x14ac:dyDescent="0.25">
      <c r="A35" s="303" t="s">
        <v>3379</v>
      </c>
      <c r="B35" s="374" t="s">
        <v>3380</v>
      </c>
      <c r="C35" s="375"/>
      <c r="D35" s="4"/>
      <c r="E35" s="4"/>
      <c r="F35" s="4"/>
      <c r="G35" s="4"/>
      <c r="H35" s="4"/>
      <c r="I35" s="4"/>
      <c r="J35" s="4"/>
      <c r="K35" s="4"/>
      <c r="L35" s="4"/>
      <c r="M35" s="4"/>
      <c r="N35" s="4"/>
      <c r="O35" s="4"/>
      <c r="P35" s="4"/>
      <c r="Q35" s="4"/>
    </row>
    <row r="36" spans="1:17" ht="45.75" hidden="1" customHeight="1" x14ac:dyDescent="0.25">
      <c r="A36" s="303" t="s">
        <v>3381</v>
      </c>
      <c r="B36" s="374" t="s">
        <v>3382</v>
      </c>
      <c r="C36" s="375"/>
      <c r="D36" s="4"/>
      <c r="E36" s="4"/>
      <c r="F36" s="4"/>
      <c r="G36" s="4"/>
      <c r="H36" s="4"/>
      <c r="I36" s="4"/>
      <c r="J36" s="4"/>
      <c r="K36" s="4"/>
      <c r="L36" s="4"/>
      <c r="M36" s="4"/>
      <c r="N36" s="4"/>
      <c r="O36" s="4"/>
      <c r="P36" s="4"/>
      <c r="Q36" s="4"/>
    </row>
    <row r="37" spans="1:17" ht="54.75" hidden="1" customHeight="1" x14ac:dyDescent="0.25">
      <c r="A37" s="303" t="s">
        <v>3383</v>
      </c>
      <c r="B37" s="374" t="s">
        <v>3384</v>
      </c>
      <c r="C37" s="375"/>
      <c r="D37" s="4"/>
      <c r="E37" s="4"/>
      <c r="F37" s="4"/>
      <c r="G37" s="4"/>
      <c r="H37" s="4"/>
      <c r="I37" s="4"/>
      <c r="J37" s="4"/>
      <c r="K37" s="4"/>
      <c r="L37" s="4"/>
      <c r="M37" s="4"/>
      <c r="N37" s="4"/>
      <c r="O37" s="4"/>
      <c r="P37" s="4"/>
      <c r="Q37" s="4"/>
    </row>
    <row r="38" spans="1:17" ht="37.5" hidden="1" customHeight="1" x14ac:dyDescent="0.25">
      <c r="A38" s="303" t="s">
        <v>3385</v>
      </c>
      <c r="B38" s="374" t="s">
        <v>3386</v>
      </c>
      <c r="C38" s="375"/>
      <c r="D38" s="4"/>
      <c r="E38" s="4"/>
      <c r="F38" s="4"/>
      <c r="G38" s="4"/>
      <c r="H38" s="4"/>
      <c r="I38" s="4"/>
      <c r="J38" s="4"/>
      <c r="K38" s="4"/>
      <c r="L38" s="4"/>
      <c r="M38" s="4"/>
      <c r="N38" s="4"/>
      <c r="O38" s="4"/>
      <c r="P38" s="4"/>
      <c r="Q38" s="4"/>
    </row>
    <row r="39" spans="1:17" ht="61.5" hidden="1" customHeight="1" x14ac:dyDescent="0.25">
      <c r="A39" s="303" t="s">
        <v>3387</v>
      </c>
      <c r="B39" s="374" t="s">
        <v>3388</v>
      </c>
      <c r="C39" s="375"/>
      <c r="D39" s="4"/>
      <c r="E39" s="4"/>
      <c r="F39" s="4"/>
      <c r="G39" s="4"/>
      <c r="H39" s="4"/>
      <c r="I39" s="4"/>
      <c r="J39" s="4"/>
      <c r="K39" s="4"/>
      <c r="L39" s="4"/>
      <c r="M39" s="4"/>
      <c r="N39" s="4"/>
      <c r="O39" s="4"/>
      <c r="P39" s="4"/>
      <c r="Q39" s="4"/>
    </row>
    <row r="40" spans="1:17" ht="53.25" hidden="1" customHeight="1" x14ac:dyDescent="0.25">
      <c r="A40" s="303" t="s">
        <v>3389</v>
      </c>
      <c r="B40" s="374" t="s">
        <v>3390</v>
      </c>
      <c r="C40" s="375"/>
      <c r="D40" s="4"/>
      <c r="E40" s="4"/>
      <c r="F40" s="4"/>
      <c r="G40" s="4"/>
      <c r="H40" s="4"/>
      <c r="I40" s="4"/>
      <c r="J40" s="4"/>
      <c r="K40" s="4"/>
      <c r="L40" s="4"/>
      <c r="M40" s="4"/>
      <c r="N40" s="4"/>
      <c r="O40" s="4"/>
      <c r="P40" s="4"/>
      <c r="Q40" s="4"/>
    </row>
    <row r="41" spans="1:17" ht="73.5" hidden="1" customHeight="1" x14ac:dyDescent="0.25">
      <c r="A41" s="303" t="s">
        <v>3391</v>
      </c>
      <c r="B41" s="374" t="s">
        <v>3392</v>
      </c>
      <c r="C41" s="375"/>
      <c r="D41" s="4"/>
      <c r="E41" s="4"/>
      <c r="F41" s="4"/>
      <c r="G41" s="4"/>
      <c r="H41" s="4"/>
      <c r="I41" s="4"/>
      <c r="J41" s="4"/>
      <c r="K41" s="4"/>
      <c r="L41" s="4"/>
      <c r="M41" s="4"/>
      <c r="N41" s="4"/>
      <c r="O41" s="4"/>
      <c r="P41" s="4"/>
      <c r="Q41" s="4"/>
    </row>
    <row r="42" spans="1:17" ht="57.75" hidden="1" customHeight="1" x14ac:dyDescent="0.25">
      <c r="A42" s="303" t="s">
        <v>3393</v>
      </c>
      <c r="B42" s="374" t="s">
        <v>3394</v>
      </c>
      <c r="C42" s="375"/>
      <c r="D42" s="4"/>
      <c r="E42" s="4"/>
      <c r="F42" s="4"/>
      <c r="G42" s="4"/>
      <c r="H42" s="4"/>
      <c r="I42" s="4"/>
      <c r="J42" s="4"/>
      <c r="K42" s="4"/>
      <c r="L42" s="4"/>
      <c r="M42" s="4"/>
      <c r="N42" s="4"/>
      <c r="O42" s="4"/>
      <c r="P42" s="4"/>
      <c r="Q42" s="4"/>
    </row>
    <row r="43" spans="1:17" ht="84" hidden="1" customHeight="1" x14ac:dyDescent="0.25">
      <c r="A43" s="303" t="s">
        <v>3395</v>
      </c>
      <c r="B43" s="374" t="s">
        <v>3396</v>
      </c>
      <c r="C43" s="375"/>
      <c r="D43" s="4"/>
      <c r="E43" s="4"/>
      <c r="F43" s="4"/>
      <c r="G43" s="4"/>
      <c r="H43" s="4"/>
      <c r="I43" s="4"/>
      <c r="J43" s="4"/>
      <c r="K43" s="4"/>
      <c r="L43" s="4"/>
      <c r="M43" s="4"/>
      <c r="N43" s="4"/>
      <c r="O43" s="4"/>
      <c r="P43" s="4"/>
      <c r="Q43" s="4"/>
    </row>
    <row r="44" spans="1:17" ht="48" hidden="1" customHeight="1" x14ac:dyDescent="0.25">
      <c r="A44" s="303" t="s">
        <v>3397</v>
      </c>
      <c r="B44" s="374" t="s">
        <v>3398</v>
      </c>
      <c r="C44" s="375"/>
      <c r="D44" s="4"/>
      <c r="E44" s="4"/>
      <c r="F44" s="4"/>
      <c r="G44" s="4"/>
      <c r="H44" s="4"/>
      <c r="I44" s="4"/>
      <c r="J44" s="4"/>
      <c r="K44" s="4"/>
      <c r="L44" s="4"/>
      <c r="M44" s="4"/>
      <c r="N44" s="4"/>
      <c r="O44" s="4"/>
      <c r="P44" s="4"/>
      <c r="Q44" s="4"/>
    </row>
    <row r="45" spans="1:17" ht="57" hidden="1" customHeight="1" x14ac:dyDescent="0.25">
      <c r="A45" s="303" t="s">
        <v>3399</v>
      </c>
      <c r="B45" s="374" t="s">
        <v>3400</v>
      </c>
      <c r="C45" s="375"/>
      <c r="D45" s="4"/>
      <c r="E45" s="4"/>
      <c r="F45" s="4"/>
      <c r="G45" s="4"/>
      <c r="H45" s="4"/>
      <c r="I45" s="4"/>
      <c r="J45" s="4"/>
      <c r="K45" s="4"/>
      <c r="L45" s="4"/>
      <c r="M45" s="4"/>
      <c r="N45" s="4"/>
      <c r="O45" s="4"/>
      <c r="P45" s="4"/>
      <c r="Q45" s="4"/>
    </row>
    <row r="46" spans="1:17" ht="73.5" hidden="1" customHeight="1" x14ac:dyDescent="0.25">
      <c r="A46" s="303" t="s">
        <v>3401</v>
      </c>
      <c r="B46" s="379" t="s">
        <v>3402</v>
      </c>
      <c r="C46" s="375"/>
      <c r="D46" s="41"/>
      <c r="E46" s="4"/>
      <c r="F46" s="4"/>
      <c r="G46" s="4"/>
      <c r="H46" s="4"/>
      <c r="I46" s="4"/>
      <c r="J46" s="4"/>
      <c r="K46" s="4"/>
      <c r="L46" s="4"/>
      <c r="M46" s="4"/>
      <c r="N46" s="4"/>
      <c r="O46" s="4"/>
      <c r="P46" s="4"/>
      <c r="Q46" s="4"/>
    </row>
    <row r="47" spans="1:17" ht="66" hidden="1" customHeight="1" x14ac:dyDescent="0.25">
      <c r="A47" s="46" t="s">
        <v>3403</v>
      </c>
      <c r="B47" s="380" t="s">
        <v>3404</v>
      </c>
      <c r="C47" s="380"/>
      <c r="D47" s="4"/>
      <c r="E47" s="4"/>
      <c r="F47" s="4"/>
      <c r="G47" s="4"/>
      <c r="H47" s="4"/>
      <c r="I47" s="4"/>
      <c r="J47" s="4"/>
      <c r="K47" s="4"/>
      <c r="L47" s="4"/>
      <c r="M47" s="4"/>
      <c r="N47" s="4"/>
      <c r="O47" s="4"/>
      <c r="P47" s="4"/>
      <c r="Q47" s="4"/>
    </row>
    <row r="48" spans="1:17" ht="123.75" customHeight="1" x14ac:dyDescent="0.25">
      <c r="A48" s="265" t="s">
        <v>3405</v>
      </c>
      <c r="B48" s="378" t="s">
        <v>3406</v>
      </c>
      <c r="C48" s="377"/>
      <c r="D48" s="4"/>
      <c r="E48" s="4"/>
      <c r="F48" s="4"/>
      <c r="G48" s="4"/>
      <c r="H48" s="4"/>
      <c r="I48" s="4"/>
      <c r="J48" s="4"/>
      <c r="K48" s="4"/>
      <c r="L48" s="4"/>
      <c r="M48" s="4"/>
      <c r="N48" s="4"/>
      <c r="O48" s="4"/>
      <c r="P48" s="4"/>
      <c r="Q48" s="4"/>
    </row>
    <row r="49" spans="1:17" ht="34.5" customHeight="1" x14ac:dyDescent="0.25">
      <c r="A49" s="265" t="s">
        <v>3407</v>
      </c>
      <c r="B49" s="376" t="s">
        <v>3408</v>
      </c>
      <c r="C49" s="377"/>
      <c r="D49" s="4"/>
      <c r="E49" s="4"/>
      <c r="F49" s="4"/>
      <c r="G49" s="4"/>
      <c r="H49" s="4"/>
      <c r="I49" s="4"/>
      <c r="J49" s="4"/>
      <c r="K49" s="4"/>
      <c r="L49" s="4"/>
      <c r="M49" s="4"/>
      <c r="N49" s="4"/>
      <c r="O49" s="4"/>
      <c r="P49" s="4"/>
      <c r="Q49" s="4"/>
    </row>
    <row r="50" spans="1:17" ht="34.5" customHeight="1" x14ac:dyDescent="0.25">
      <c r="A50" s="265" t="s">
        <v>3409</v>
      </c>
      <c r="B50" s="376" t="s">
        <v>3410</v>
      </c>
      <c r="C50" s="377"/>
      <c r="D50" s="4"/>
      <c r="E50" s="4"/>
      <c r="F50" s="4"/>
      <c r="G50" s="4"/>
      <c r="H50" s="4"/>
      <c r="I50" s="4"/>
      <c r="J50" s="4"/>
      <c r="K50" s="4"/>
      <c r="L50" s="4"/>
      <c r="M50" s="4"/>
      <c r="N50" s="4"/>
      <c r="O50" s="4"/>
      <c r="P50" s="4"/>
      <c r="Q50" s="4"/>
    </row>
    <row r="51" spans="1:17" ht="31.5" customHeight="1" x14ac:dyDescent="0.25">
      <c r="A51" s="304" t="s">
        <v>3411</v>
      </c>
      <c r="B51" s="374" t="s">
        <v>3412</v>
      </c>
      <c r="C51" s="375"/>
      <c r="D51" s="4"/>
      <c r="E51" s="4"/>
      <c r="F51" s="4"/>
      <c r="G51" s="4"/>
      <c r="H51" s="4"/>
      <c r="I51" s="4"/>
      <c r="J51" s="4"/>
      <c r="K51" s="4"/>
      <c r="L51" s="4"/>
      <c r="M51" s="4"/>
      <c r="N51" s="4"/>
      <c r="O51" s="4"/>
      <c r="P51" s="4"/>
      <c r="Q51" s="4"/>
    </row>
    <row r="52" spans="1:17" ht="31.5" customHeight="1" x14ac:dyDescent="0.25">
      <c r="A52" s="304" t="s">
        <v>3413</v>
      </c>
      <c r="B52" s="374" t="s">
        <v>3414</v>
      </c>
      <c r="C52" s="375"/>
      <c r="D52" s="4"/>
      <c r="E52" s="4"/>
      <c r="F52" s="4"/>
      <c r="G52" s="4"/>
      <c r="H52" s="4"/>
      <c r="I52" s="4"/>
      <c r="J52" s="4"/>
      <c r="K52" s="4"/>
      <c r="L52" s="4"/>
      <c r="M52" s="4"/>
      <c r="N52" s="4"/>
      <c r="O52" s="4"/>
      <c r="P52" s="4"/>
      <c r="Q52" s="4"/>
    </row>
    <row r="53" spans="1:17" ht="31.5" customHeight="1" x14ac:dyDescent="0.25">
      <c r="A53" s="304" t="s">
        <v>3415</v>
      </c>
      <c r="B53" s="372" t="s">
        <v>3416</v>
      </c>
      <c r="C53" s="373"/>
      <c r="D53" s="4"/>
      <c r="E53" s="4"/>
      <c r="F53" s="4"/>
      <c r="G53" s="4"/>
      <c r="H53" s="4"/>
      <c r="I53" s="4"/>
      <c r="J53" s="4"/>
      <c r="K53" s="4"/>
      <c r="L53" s="4"/>
      <c r="M53" s="4"/>
      <c r="N53" s="4"/>
      <c r="O53" s="4"/>
      <c r="P53" s="4"/>
      <c r="Q53" s="4"/>
    </row>
    <row r="54" spans="1:17" ht="31.5" customHeight="1" x14ac:dyDescent="0.25">
      <c r="A54" s="304" t="s">
        <v>3417</v>
      </c>
      <c r="B54" s="372" t="s">
        <v>3418</v>
      </c>
      <c r="C54" s="373"/>
      <c r="D54" s="4"/>
      <c r="E54" s="4"/>
      <c r="F54" s="4"/>
      <c r="G54" s="4"/>
      <c r="H54" s="4"/>
      <c r="I54" s="4"/>
      <c r="J54" s="4"/>
      <c r="K54" s="4"/>
      <c r="L54" s="4"/>
      <c r="M54" s="4"/>
      <c r="N54" s="4"/>
      <c r="O54" s="4"/>
      <c r="P54" s="4"/>
      <c r="Q54" s="4"/>
    </row>
    <row r="55" spans="1:17" ht="54.6" customHeight="1" x14ac:dyDescent="0.25">
      <c r="A55" s="304" t="s">
        <v>3419</v>
      </c>
      <c r="B55" s="372" t="s">
        <v>3420</v>
      </c>
      <c r="C55" s="373"/>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igk</cp:lastModifiedBy>
  <cp:lastPrinted>2024-01-31T11:01:16Z</cp:lastPrinted>
  <dcterms:created xsi:type="dcterms:W3CDTF">2022-04-01T05:14:30Z</dcterms:created>
  <dcterms:modified xsi:type="dcterms:W3CDTF">2024-01-31T11:22:49Z</dcterms:modified>
</cp:coreProperties>
</file>